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.piersa\AppData\Local\Microsoft\Windows\INetCache\Content.Outlook\O32BCTY3\"/>
    </mc:Choice>
  </mc:AlternateContent>
  <xr:revisionPtr revIDLastSave="0" documentId="8_{DEC41194-08DB-4BF5-8F35-0E0D630495D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KONSOLIDOWANE" sheetId="1" r:id="rId1"/>
    <sheet name="JEDNOSTKOWE" sheetId="2" r:id="rId2"/>
  </sheets>
  <calcPr calcId="191029"/>
</workbook>
</file>

<file path=xl/calcChain.xml><?xml version="1.0" encoding="utf-8"?>
<calcChain xmlns="http://schemas.openxmlformats.org/spreadsheetml/2006/main">
  <c r="E19" i="2" l="1"/>
  <c r="E21" i="1"/>
  <c r="L21" i="1"/>
  <c r="K21" i="1"/>
  <c r="J21" i="1"/>
  <c r="L19" i="2"/>
  <c r="K19" i="2"/>
  <c r="J19" i="2"/>
  <c r="O19" i="1" l="1"/>
  <c r="M19" i="1"/>
  <c r="I19" i="1"/>
  <c r="Q18" i="1"/>
  <c r="Q19" i="1" s="1"/>
  <c r="P12" i="1"/>
  <c r="M12" i="1"/>
  <c r="I12" i="1"/>
</calcChain>
</file>

<file path=xl/sharedStrings.xml><?xml version="1.0" encoding="utf-8"?>
<sst xmlns="http://schemas.openxmlformats.org/spreadsheetml/2006/main" count="153" uniqueCount="53">
  <si>
    <t>w tys. zł</t>
  </si>
  <si>
    <t xml:space="preserve"> </t>
  </si>
  <si>
    <t>Wyszczególnienie</t>
  </si>
  <si>
    <t>I Q 2021</t>
  </si>
  <si>
    <t>II Q 2021</t>
  </si>
  <si>
    <t>III Q 2021</t>
  </si>
  <si>
    <t>2021 rok</t>
  </si>
  <si>
    <t>I Q 2020</t>
  </si>
  <si>
    <t>II Q 2020</t>
  </si>
  <si>
    <t>III Q 2020</t>
  </si>
  <si>
    <t>2020 rok</t>
  </si>
  <si>
    <t>I Q 2019</t>
  </si>
  <si>
    <t>II Q 2019</t>
  </si>
  <si>
    <t>III Q 2019</t>
  </si>
  <si>
    <t>2019 rok</t>
  </si>
  <si>
    <t>I Q 2018</t>
  </si>
  <si>
    <t>II Q 2018</t>
  </si>
  <si>
    <t>III Q 2018</t>
  </si>
  <si>
    <t>2018 rok</t>
  </si>
  <si>
    <t>I Q 2017</t>
  </si>
  <si>
    <t>II Q 2017</t>
  </si>
  <si>
    <t>III Q 2017</t>
  </si>
  <si>
    <t>2017 rok</t>
  </si>
  <si>
    <t>Przychody netto ze sprzedaży produktów, towarów i materiałów</t>
  </si>
  <si>
    <t>Zysk (strata) z działalności operacyjnej</t>
  </si>
  <si>
    <t>Zysk (strata) brutto</t>
  </si>
  <si>
    <t>PODATEK DOCHODOWY</t>
  </si>
  <si>
    <t>Zysk (strata) netto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</si>
  <si>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</si>
  <si>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</si>
  <si>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</si>
  <si>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netto, razem</t>
  </si>
  <si>
    <t>Aktywa razem</t>
  </si>
  <si>
    <t>Zobowiązania długoterminowe</t>
  </si>
  <si>
    <t>Zobowiązania krótkoterminowe</t>
  </si>
  <si>
    <t>Kapitał własny</t>
  </si>
  <si>
    <t>Kapitał zakładowy</t>
  </si>
  <si>
    <t>Liczba akcji (w szt.)</t>
  </si>
  <si>
    <t>Wartość księgowa na jedną akcję  (w zł/EUR)</t>
  </si>
  <si>
    <t>ŚREDNIOWAŻONA LICZBA AKCJI</t>
  </si>
  <si>
    <t>Zysk (strata) na jedna akcję zwykłą  (w zł/EUR)</t>
  </si>
  <si>
    <t>w tys.  zł</t>
  </si>
  <si>
    <t xml:space="preserve">I Q 2021 </t>
  </si>
  <si>
    <t>Wartość księgowa na jedną akcję  (w zł)</t>
  </si>
  <si>
    <t>Zysk (strata) na jedna akcję zwykłą  (w zł)</t>
  </si>
  <si>
    <t>I Q 2022</t>
  </si>
  <si>
    <t>II Q 2022</t>
  </si>
  <si>
    <t>III Q 2022</t>
  </si>
  <si>
    <t>2022 rok</t>
  </si>
  <si>
    <t>55 345 / 55 390</t>
  </si>
  <si>
    <t>I Q 2023</t>
  </si>
  <si>
    <t>II Q 2023</t>
  </si>
  <si>
    <t>III Q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</si>
</sst>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rgb="FF000000"/>
      <name val="Calibri"/>
      <family val="2"/>
      <charset val="238"/>
    </font>
    <font>
      <b/>
      <sz val="16"/>
      <name val="Verdana"/>
      <family val="2"/>
      <charset val="238"/>
    </font>
    <font>
      <b/>
      <sz val="12"/>
      <name val="Verdana"/>
      <family val="2"/>
      <charset val="238"/>
    </font>
    <font>
      <b/>
      <sz val="22"/>
      <color rgb="FF000000"/>
      <name val="Calibri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5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FABAB"/>
        <bgColor rgb="FF8FAADC"/>
      </patternFill>
    </fill>
    <fill>
      <patternFill patternType="solid">
        <fgColor rgb="FFBDD7EE"/>
        <bgColor rgb="FFB4C7E7"/>
      </patternFill>
    </fill>
    <fill>
      <patternFill patternType="solid">
        <fgColor rgb="FF8FAADC"/>
        <bgColor rgb="FFAFABAB"/>
      </patternFill>
    </fill>
    <fill>
      <patternFill patternType="solid">
        <fgColor rgb="FFDEEBF7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B4C7E7"/>
        <bgColor rgb="FFBDD7EE"/>
      </patternFill>
    </fill>
    <fill>
      <patternFill patternType="solid">
        <fgColor rgb="FFFFFF00"/>
        <bgColor rgb="FFDAE3F3"/>
      </patternFill>
    </fill>
    <fill>
      <patternFill patternType="solid">
        <fgColor rgb="FFFFFF00"/>
        <bgColor rgb="FFB4C7E7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14" fontId="2" fillId="3" borderId="3" xfId="0" applyNumberFormat="1" applyFont="1" applyFill="1" applyBorder="1" applyAlignment="1">
      <alignment horizontal="center" wrapText="1"/>
    </xf>
    <xf numFmtId="14" fontId="2" fillId="4" borderId="3" xfId="0" applyNumberFormat="1" applyFont="1" applyFill="1" applyBorder="1" applyAlignment="1">
      <alignment horizontal="center" wrapText="1"/>
    </xf>
    <xf numFmtId="14" fontId="2" fillId="4" borderId="4" xfId="0" applyNumberFormat="1" applyFont="1" applyFill="1" applyBorder="1" applyAlignment="1">
      <alignment horizontal="center" wrapText="1"/>
    </xf>
    <xf numFmtId="14" fontId="2" fillId="5" borderId="4" xfId="0" applyNumberFormat="1" applyFont="1" applyFill="1" applyBorder="1" applyAlignment="1">
      <alignment horizontal="center" wrapText="1"/>
    </xf>
    <xf numFmtId="14" fontId="2" fillId="6" borderId="4" xfId="0" applyNumberFormat="1" applyFont="1" applyFill="1" applyBorder="1" applyAlignment="1">
      <alignment horizontal="center" wrapText="1"/>
    </xf>
    <xf numFmtId="3" fontId="5" fillId="5" borderId="6" xfId="0" applyNumberFormat="1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6" fillId="4" borderId="8" xfId="0" applyNumberFormat="1" applyFont="1" applyFill="1" applyBorder="1"/>
    <xf numFmtId="3" fontId="6" fillId="5" borderId="8" xfId="0" applyNumberFormat="1" applyFont="1" applyFill="1" applyBorder="1"/>
    <xf numFmtId="3" fontId="6" fillId="6" borderId="8" xfId="0" applyNumberFormat="1" applyFont="1" applyFill="1" applyBorder="1"/>
    <xf numFmtId="3" fontId="5" fillId="5" borderId="8" xfId="0" applyNumberFormat="1" applyFont="1" applyFill="1" applyBorder="1" applyAlignment="1">
      <alignment horizontal="right"/>
    </xf>
    <xf numFmtId="3" fontId="5" fillId="3" borderId="10" xfId="0" applyNumberFormat="1" applyFont="1" applyFill="1" applyBorder="1" applyAlignment="1">
      <alignment horizontal="right"/>
    </xf>
    <xf numFmtId="3" fontId="5" fillId="4" borderId="8" xfId="0" applyNumberFormat="1" applyFont="1" applyFill="1" applyBorder="1" applyAlignment="1">
      <alignment horizontal="right"/>
    </xf>
    <xf numFmtId="0" fontId="6" fillId="4" borderId="8" xfId="0" applyFont="1" applyFill="1" applyBorder="1"/>
    <xf numFmtId="0" fontId="6" fillId="6" borderId="8" xfId="0" applyFont="1" applyFill="1" applyBorder="1"/>
    <xf numFmtId="3" fontId="5" fillId="3" borderId="8" xfId="0" applyNumberFormat="1" applyFont="1" applyFill="1" applyBorder="1" applyAlignment="1">
      <alignment horizontal="right" wrapText="1"/>
    </xf>
    <xf numFmtId="3" fontId="5" fillId="4" borderId="8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4" fontId="5" fillId="4" borderId="8" xfId="0" applyNumberFormat="1" applyFont="1" applyFill="1" applyBorder="1" applyAlignment="1">
      <alignment horizontal="right"/>
    </xf>
    <xf numFmtId="0" fontId="6" fillId="5" borderId="8" xfId="0" applyFont="1" applyFill="1" applyBorder="1"/>
    <xf numFmtId="4" fontId="5" fillId="3" borderId="11" xfId="0" applyNumberFormat="1" applyFont="1" applyFill="1" applyBorder="1" applyAlignment="1">
      <alignment horizontal="right"/>
    </xf>
    <xf numFmtId="1" fontId="5" fillId="3" borderId="8" xfId="0" applyNumberFormat="1" applyFont="1" applyFill="1" applyBorder="1" applyAlignment="1">
      <alignment horizontal="right"/>
    </xf>
    <xf numFmtId="4" fontId="5" fillId="5" borderId="8" xfId="0" applyNumberFormat="1" applyFont="1" applyFill="1" applyBorder="1" applyAlignment="1">
      <alignment horizontal="right"/>
    </xf>
    <xf numFmtId="4" fontId="5" fillId="4" borderId="8" xfId="0" applyNumberFormat="1" applyFont="1" applyFill="1" applyBorder="1"/>
    <xf numFmtId="0" fontId="2" fillId="7" borderId="2" xfId="0" applyFont="1" applyFill="1" applyBorder="1" applyAlignment="1">
      <alignment horizontal="center" wrapText="1"/>
    </xf>
    <xf numFmtId="14" fontId="2" fillId="5" borderId="3" xfId="0" applyNumberFormat="1" applyFont="1" applyFill="1" applyBorder="1" applyAlignment="1">
      <alignment horizontal="center" wrapText="1"/>
    </xf>
    <xf numFmtId="14" fontId="2" fillId="7" borderId="4" xfId="0" applyNumberFormat="1" applyFont="1" applyFill="1" applyBorder="1" applyAlignment="1">
      <alignment horizontal="center" wrapText="1"/>
    </xf>
    <xf numFmtId="3" fontId="6" fillId="7" borderId="8" xfId="0" applyNumberFormat="1" applyFont="1" applyFill="1" applyBorder="1"/>
    <xf numFmtId="0" fontId="6" fillId="7" borderId="8" xfId="0" applyFont="1" applyFill="1" applyBorder="1"/>
    <xf numFmtId="4" fontId="5" fillId="5" borderId="6" xfId="0" applyNumberFormat="1" applyFont="1" applyFill="1" applyBorder="1" applyAlignment="1">
      <alignment horizontal="right"/>
    </xf>
    <xf numFmtId="4" fontId="5" fillId="3" borderId="6" xfId="0" applyNumberFormat="1" applyFont="1" applyFill="1" applyBorder="1" applyAlignment="1">
      <alignment horizontal="right"/>
    </xf>
    <xf numFmtId="2" fontId="6" fillId="4" borderId="8" xfId="0" applyNumberFormat="1" applyFont="1" applyFill="1" applyBorder="1"/>
    <xf numFmtId="2" fontId="6" fillId="7" borderId="8" xfId="0" applyNumberFormat="1" applyFont="1" applyFill="1" applyBorder="1"/>
    <xf numFmtId="2" fontId="5" fillId="5" borderId="6" xfId="0" applyNumberFormat="1" applyFont="1" applyFill="1" applyBorder="1" applyAlignment="1">
      <alignment horizontal="right"/>
    </xf>
    <xf numFmtId="3" fontId="4" fillId="0" borderId="5" xfId="0" applyNumberFormat="1" applyFont="1" applyBorder="1"/>
    <xf numFmtId="3" fontId="4" fillId="0" borderId="9" xfId="0" applyNumberFormat="1" applyFont="1" applyBorder="1"/>
    <xf numFmtId="3" fontId="4" fillId="0" borderId="8" xfId="0" applyNumberFormat="1" applyFont="1" applyBorder="1"/>
    <xf numFmtId="3" fontId="4" fillId="0" borderId="8" xfId="0" applyNumberFormat="1" applyFont="1" applyBorder="1" applyAlignment="1">
      <alignment wrapText="1"/>
    </xf>
    <xf numFmtId="0" fontId="5" fillId="0" borderId="5" xfId="0" applyFont="1" applyBorder="1"/>
    <xf numFmtId="3" fontId="5" fillId="0" borderId="5" xfId="0" applyNumberFormat="1" applyFont="1" applyBorder="1"/>
    <xf numFmtId="0" fontId="5" fillId="0" borderId="9" xfId="0" applyFont="1" applyBorder="1"/>
    <xf numFmtId="3" fontId="5" fillId="0" borderId="9" xfId="0" applyNumberFormat="1" applyFont="1" applyBorder="1"/>
    <xf numFmtId="0" fontId="5" fillId="0" borderId="8" xfId="0" applyFont="1" applyBorder="1"/>
    <xf numFmtId="3" fontId="5" fillId="0" borderId="8" xfId="0" applyNumberFormat="1" applyFont="1" applyBorder="1"/>
    <xf numFmtId="0" fontId="5" fillId="0" borderId="8" xfId="0" applyFont="1" applyBorder="1" applyAlignment="1">
      <alignment wrapText="1"/>
    </xf>
    <xf numFmtId="3" fontId="5" fillId="0" borderId="8" xfId="0" applyNumberFormat="1" applyFont="1" applyBorder="1" applyAlignment="1">
      <alignment wrapText="1"/>
    </xf>
    <xf numFmtId="4" fontId="5" fillId="0" borderId="8" xfId="0" applyNumberFormat="1" applyFont="1" applyBorder="1" applyAlignment="1">
      <alignment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3" fontId="5" fillId="0" borderId="6" xfId="0" applyNumberFormat="1" applyFont="1" applyBorder="1"/>
    <xf numFmtId="3" fontId="5" fillId="0" borderId="6" xfId="0" applyNumberFormat="1" applyFont="1" applyBorder="1" applyAlignment="1">
      <alignment wrapText="1"/>
    </xf>
    <xf numFmtId="0" fontId="8" fillId="0" borderId="0" xfId="0" applyFont="1"/>
    <xf numFmtId="3" fontId="5" fillId="8" borderId="6" xfId="0" applyNumberFormat="1" applyFont="1" applyFill="1" applyBorder="1" applyAlignment="1">
      <alignment horizontal="right"/>
    </xf>
    <xf numFmtId="2" fontId="5" fillId="0" borderId="6" xfId="0" applyNumberFormat="1" applyFont="1" applyBorder="1" applyAlignment="1">
      <alignment wrapText="1"/>
    </xf>
    <xf numFmtId="4" fontId="4" fillId="0" borderId="8" xfId="0" applyNumberFormat="1" applyFont="1" applyBorder="1" applyAlignment="1">
      <alignment wrapText="1"/>
    </xf>
    <xf numFmtId="3" fontId="9" fillId="5" borderId="8" xfId="0" applyNumberFormat="1" applyFont="1" applyFill="1" applyBorder="1" applyAlignment="1">
      <alignment horizontal="right"/>
    </xf>
    <xf numFmtId="0" fontId="2" fillId="9" borderId="2" xfId="0" applyFont="1" applyFill="1" applyBorder="1" applyAlignment="1">
      <alignment horizontal="center" wrapText="1"/>
    </xf>
    <xf numFmtId="14" fontId="2" fillId="9" borderId="3" xfId="0" applyNumberFormat="1" applyFont="1" applyFill="1" applyBorder="1" applyAlignment="1">
      <alignment horizontal="center" wrapText="1"/>
    </xf>
    <xf numFmtId="3" fontId="5" fillId="8" borderId="8" xfId="0" applyNumberFormat="1" applyFont="1" applyFill="1" applyBorder="1" applyAlignment="1">
      <alignment horizontal="right"/>
    </xf>
    <xf numFmtId="4" fontId="5" fillId="8" borderId="8" xfId="0" applyNumberFormat="1" applyFont="1" applyFill="1" applyBorder="1" applyAlignment="1">
      <alignment horizontal="right"/>
    </xf>
    <xf numFmtId="0" fontId="0" fillId="10" borderId="0" xfId="0" applyFill="1"/>
    <xf numFmtId="164" fontId="5" fillId="5" borderId="8" xfId="0" applyNumberFormat="1" applyFont="1" applyFill="1" applyBorder="1" applyAlignment="1">
      <alignment horizontal="right"/>
    </xf>
    <xf numFmtId="3" fontId="5" fillId="5" borderId="5" xfId="0" applyNumberFormat="1" applyFont="1" applyFill="1" applyBorder="1" applyAlignment="1">
      <alignment horizontal="right"/>
    </xf>
    <xf numFmtId="164" fontId="5" fillId="5" borderId="6" xfId="0" applyNumberFormat="1" applyFont="1" applyFill="1" applyBorder="1" applyAlignment="1">
      <alignment horizontal="right"/>
    </xf>
    <xf numFmtId="3" fontId="5" fillId="5" borderId="9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10" fillId="5" borderId="9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8FAADC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"/>
  <sheetViews>
    <sheetView tabSelected="1" zoomScaleNormal="100" workbookViewId="0">
      <selection activeCell="A15" sqref="A15"/>
    </sheetView>
  </sheetViews>
  <sheetFormatPr defaultColWidth="8.5703125" defaultRowHeight="15" x14ac:dyDescent="0.25"/>
  <cols>
    <col min="1" max="1" width="72" customWidth="1"/>
    <col min="2" max="2" width="23.140625" customWidth="1"/>
    <col min="3" max="3" width="15" customWidth="1"/>
    <col min="4" max="4" width="15.7109375" customWidth="1"/>
    <col min="5" max="5" width="17.140625" customWidth="1"/>
    <col min="6" max="6" width="17.42578125" customWidth="1"/>
    <col min="7" max="7" width="17.28515625" customWidth="1"/>
    <col min="8" max="8" width="15.140625" customWidth="1"/>
    <col min="9" max="9" width="21.85546875" customWidth="1"/>
    <col min="10" max="10" width="15" customWidth="1"/>
    <col min="11" max="11" width="18" customWidth="1"/>
    <col min="12" max="12" width="14" style="70" customWidth="1"/>
    <col min="13" max="13" width="15.140625" customWidth="1"/>
    <col min="14" max="14" width="14.85546875" customWidth="1"/>
    <col min="15" max="15" width="15.28515625" customWidth="1"/>
    <col min="16" max="16" width="17.140625" customWidth="1"/>
    <col min="17" max="17" width="16" customWidth="1"/>
    <col min="18" max="18" width="18.28515625" customWidth="1"/>
    <col min="19" max="19" width="15.7109375" customWidth="1"/>
    <col min="20" max="20" width="16.5703125" customWidth="1"/>
    <col min="21" max="21" width="14.140625" customWidth="1"/>
    <col min="22" max="22" width="14.42578125" customWidth="1"/>
    <col min="23" max="23" width="13.85546875" customWidth="1"/>
    <col min="24" max="24" width="13.140625" customWidth="1"/>
    <col min="25" max="25" width="14.7109375" customWidth="1"/>
    <col min="26" max="27" width="15.85546875" customWidth="1"/>
    <col min="28" max="28" width="16.5703125" customWidth="1"/>
    <col min="29" max="30" width="12" customWidth="1"/>
    <col min="31" max="31" width="11.7109375" customWidth="1"/>
    <col min="32" max="32" width="17.42578125" customWidth="1"/>
    <col min="33" max="33" width="18" customWidth="1"/>
    <col min="34" max="34" width="16.7109375" customWidth="1"/>
    <col min="35" max="35" width="18.28515625" customWidth="1"/>
    <col min="39" max="39" width="7.5703125" customWidth="1"/>
  </cols>
  <sheetData>
    <row r="1" spans="1:28" ht="20.25" thickBot="1" x14ac:dyDescent="0.3">
      <c r="A1" s="1"/>
      <c r="B1" s="1"/>
      <c r="C1" s="1"/>
      <c r="D1" s="1"/>
      <c r="I1" s="75" t="s">
        <v>0</v>
      </c>
      <c r="J1" s="75"/>
      <c r="K1" s="75"/>
      <c r="L1" s="75"/>
      <c r="M1" s="75"/>
      <c r="N1" s="75"/>
      <c r="O1" s="76" t="s">
        <v>1</v>
      </c>
      <c r="P1" s="76"/>
      <c r="Q1" s="76"/>
    </row>
    <row r="2" spans="1:28" ht="52.5" customHeight="1" x14ac:dyDescent="0.25">
      <c r="A2" s="2" t="s">
        <v>2</v>
      </c>
      <c r="B2" s="3" t="s">
        <v>50</v>
      </c>
      <c r="C2" s="3" t="s">
        <v>51</v>
      </c>
      <c r="D2" s="3" t="s">
        <v>52</v>
      </c>
      <c r="E2" s="4" t="s">
        <v>45</v>
      </c>
      <c r="F2" s="4" t="s">
        <v>46</v>
      </c>
      <c r="G2" s="4" t="s">
        <v>47</v>
      </c>
      <c r="H2" s="4" t="s">
        <v>48</v>
      </c>
      <c r="I2" s="3" t="s">
        <v>3</v>
      </c>
      <c r="J2" s="3" t="s">
        <v>4</v>
      </c>
      <c r="K2" s="3" t="s">
        <v>5</v>
      </c>
      <c r="L2" s="66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6" t="s">
        <v>20</v>
      </c>
      <c r="AA2" s="6" t="s">
        <v>21</v>
      </c>
      <c r="AB2" s="6" t="s">
        <v>22</v>
      </c>
    </row>
    <row r="3" spans="1:28" ht="0.75" customHeight="1" thickBot="1" x14ac:dyDescent="0.3">
      <c r="A3" s="1"/>
      <c r="B3" s="7" t="s">
        <v>1</v>
      </c>
      <c r="C3" s="7"/>
      <c r="D3" s="7"/>
      <c r="E3" s="8" t="s">
        <v>1</v>
      </c>
      <c r="F3" s="8" t="s">
        <v>1</v>
      </c>
      <c r="G3" s="8" t="s">
        <v>1</v>
      </c>
      <c r="H3" s="8" t="s">
        <v>1</v>
      </c>
      <c r="I3" s="7"/>
      <c r="J3" s="7"/>
      <c r="K3" s="7"/>
      <c r="L3" s="67"/>
      <c r="M3" s="7"/>
      <c r="N3" s="7"/>
      <c r="O3" s="7" t="s">
        <v>1</v>
      </c>
      <c r="P3" s="7" t="s">
        <v>1</v>
      </c>
      <c r="Q3" s="8" t="s">
        <v>1</v>
      </c>
      <c r="R3" s="9" t="s">
        <v>1</v>
      </c>
      <c r="S3" s="9" t="s">
        <v>1</v>
      </c>
      <c r="T3" s="9" t="s">
        <v>1</v>
      </c>
      <c r="U3" s="10" t="s">
        <v>1</v>
      </c>
      <c r="V3" s="10" t="s">
        <v>1</v>
      </c>
      <c r="W3" s="10" t="s">
        <v>1</v>
      </c>
      <c r="X3" s="10" t="s">
        <v>1</v>
      </c>
      <c r="Y3" s="11" t="s">
        <v>1</v>
      </c>
      <c r="Z3" s="11" t="s">
        <v>1</v>
      </c>
      <c r="AA3" s="11" t="s">
        <v>1</v>
      </c>
      <c r="AB3" s="11" t="s">
        <v>1</v>
      </c>
    </row>
    <row r="4" spans="1:28" ht="18" x14ac:dyDescent="0.25">
      <c r="A4" s="48" t="s">
        <v>23</v>
      </c>
      <c r="B4" s="12">
        <v>720580</v>
      </c>
      <c r="C4" s="12">
        <v>1582190</v>
      </c>
      <c r="D4" s="72">
        <v>2447229</v>
      </c>
      <c r="E4" s="49">
        <v>763949</v>
      </c>
      <c r="F4" s="44">
        <v>1790117</v>
      </c>
      <c r="G4" s="44">
        <v>2795521</v>
      </c>
      <c r="H4" s="44">
        <v>3855649</v>
      </c>
      <c r="I4" s="12">
        <v>536650</v>
      </c>
      <c r="J4" s="12">
        <v>1290701</v>
      </c>
      <c r="K4" s="12">
        <v>2171670</v>
      </c>
      <c r="L4" s="62">
        <v>3102095</v>
      </c>
      <c r="M4" s="13">
        <v>439746</v>
      </c>
      <c r="N4" s="13">
        <v>1084522</v>
      </c>
      <c r="O4" s="14">
        <v>1606883</v>
      </c>
      <c r="P4" s="15">
        <v>2228344</v>
      </c>
      <c r="Q4" s="16">
        <v>600967</v>
      </c>
      <c r="R4" s="17">
        <v>1198722</v>
      </c>
      <c r="S4" s="17">
        <v>1187638</v>
      </c>
      <c r="T4" s="17">
        <v>2313363</v>
      </c>
      <c r="U4" s="18">
        <v>432355</v>
      </c>
      <c r="V4" s="18">
        <v>959762</v>
      </c>
      <c r="W4" s="18">
        <v>1624564</v>
      </c>
      <c r="X4" s="18">
        <v>2331896</v>
      </c>
      <c r="Y4" s="19">
        <v>344085</v>
      </c>
      <c r="Z4" s="19">
        <v>776320</v>
      </c>
      <c r="AA4" s="19">
        <v>1282198</v>
      </c>
      <c r="AB4" s="19">
        <v>1805459</v>
      </c>
    </row>
    <row r="5" spans="1:28" ht="18" x14ac:dyDescent="0.25">
      <c r="A5" s="50" t="s">
        <v>24</v>
      </c>
      <c r="B5" s="20">
        <v>-7765</v>
      </c>
      <c r="C5" s="20">
        <v>10220</v>
      </c>
      <c r="D5" s="74">
        <v>52047</v>
      </c>
      <c r="E5" s="51">
        <v>4725</v>
      </c>
      <c r="F5" s="45">
        <v>12399</v>
      </c>
      <c r="G5" s="45">
        <v>20505</v>
      </c>
      <c r="H5" s="45">
        <v>20858</v>
      </c>
      <c r="I5" s="20">
        <v>-896</v>
      </c>
      <c r="J5" s="20">
        <v>29883</v>
      </c>
      <c r="K5" s="65" t="s">
        <v>49</v>
      </c>
      <c r="L5" s="68">
        <v>90814</v>
      </c>
      <c r="M5" s="15">
        <v>4578</v>
      </c>
      <c r="N5" s="15">
        <v>21061</v>
      </c>
      <c r="O5" s="21">
        <v>46551</v>
      </c>
      <c r="P5" s="15">
        <v>70618</v>
      </c>
      <c r="Q5" s="22">
        <v>5776</v>
      </c>
      <c r="R5" s="17">
        <v>25372</v>
      </c>
      <c r="S5" s="17">
        <v>17340</v>
      </c>
      <c r="T5" s="17">
        <v>58400</v>
      </c>
      <c r="U5" s="18">
        <v>4945</v>
      </c>
      <c r="V5" s="18">
        <v>-40441</v>
      </c>
      <c r="W5" s="18">
        <v>-27144</v>
      </c>
      <c r="X5" s="18">
        <v>-17309</v>
      </c>
      <c r="Y5" s="19">
        <v>3944</v>
      </c>
      <c r="Z5" s="19">
        <v>14846</v>
      </c>
      <c r="AA5" s="19">
        <v>25037</v>
      </c>
      <c r="AB5" s="19">
        <v>37717</v>
      </c>
    </row>
    <row r="6" spans="1:28" ht="18" x14ac:dyDescent="0.25">
      <c r="A6" s="50" t="s">
        <v>25</v>
      </c>
      <c r="B6" s="20">
        <v>-15002</v>
      </c>
      <c r="C6" s="20">
        <v>-8690</v>
      </c>
      <c r="D6" s="74">
        <v>89107</v>
      </c>
      <c r="E6" s="51">
        <v>2462</v>
      </c>
      <c r="F6" s="45">
        <v>5592</v>
      </c>
      <c r="G6" s="45">
        <v>11764</v>
      </c>
      <c r="H6" s="45">
        <v>-1616</v>
      </c>
      <c r="I6" s="20">
        <v>-2062</v>
      </c>
      <c r="J6" s="20">
        <v>26652</v>
      </c>
      <c r="K6" s="20">
        <v>49881</v>
      </c>
      <c r="L6" s="68">
        <v>85395</v>
      </c>
      <c r="M6" s="15">
        <v>1274</v>
      </c>
      <c r="N6" s="15" t="s">
        <v>1</v>
      </c>
      <c r="O6" s="21">
        <v>43333</v>
      </c>
      <c r="P6" s="15" t="s">
        <v>1</v>
      </c>
      <c r="Q6" s="22">
        <v>3372</v>
      </c>
      <c r="R6" s="23"/>
      <c r="S6" s="17">
        <v>21239</v>
      </c>
      <c r="T6" s="17" t="s">
        <v>1</v>
      </c>
      <c r="U6" s="18">
        <v>7079</v>
      </c>
      <c r="V6" s="18" t="s">
        <v>1</v>
      </c>
      <c r="W6" s="18">
        <v>-29071</v>
      </c>
      <c r="X6" s="18" t="s">
        <v>1</v>
      </c>
      <c r="Y6" s="24">
        <v>341</v>
      </c>
      <c r="Z6" s="24"/>
      <c r="AA6" s="19">
        <v>19411</v>
      </c>
      <c r="AB6" s="24"/>
    </row>
    <row r="7" spans="1:28" ht="18" x14ac:dyDescent="0.25">
      <c r="A7" s="50" t="s">
        <v>26</v>
      </c>
      <c r="B7" s="20">
        <v>191</v>
      </c>
      <c r="C7" s="20">
        <v>-4031</v>
      </c>
      <c r="D7" s="74">
        <v>22027</v>
      </c>
      <c r="E7" s="51">
        <v>2354</v>
      </c>
      <c r="F7" s="45">
        <v>7041</v>
      </c>
      <c r="G7" s="45">
        <v>9883</v>
      </c>
      <c r="H7" s="45">
        <v>12610</v>
      </c>
      <c r="I7" s="20">
        <v>3755</v>
      </c>
      <c r="J7" s="20">
        <v>11422</v>
      </c>
      <c r="K7" s="20">
        <v>54383</v>
      </c>
      <c r="L7" s="68">
        <v>64057</v>
      </c>
      <c r="M7" s="15"/>
      <c r="N7" s="15">
        <v>6330</v>
      </c>
      <c r="O7" s="21"/>
      <c r="P7" s="15">
        <v>13880</v>
      </c>
      <c r="Q7" s="22"/>
      <c r="R7" s="23">
        <v>4863</v>
      </c>
      <c r="S7" s="23"/>
      <c r="T7" s="23"/>
      <c r="U7" s="18" t="s">
        <v>1</v>
      </c>
      <c r="V7" s="18">
        <v>-6789</v>
      </c>
      <c r="W7" s="18" t="s">
        <v>1</v>
      </c>
      <c r="X7" s="18" t="s">
        <v>1</v>
      </c>
      <c r="Y7" s="24"/>
      <c r="Z7" s="19">
        <v>2395</v>
      </c>
      <c r="AA7" s="24"/>
      <c r="AB7" s="24"/>
    </row>
    <row r="8" spans="1:28" ht="18" x14ac:dyDescent="0.25">
      <c r="A8" s="50" t="s">
        <v>27</v>
      </c>
      <c r="B8" s="20">
        <v>-15193</v>
      </c>
      <c r="C8" s="20">
        <v>-8690</v>
      </c>
      <c r="D8" s="77">
        <v>67080</v>
      </c>
      <c r="E8" s="51">
        <v>108</v>
      </c>
      <c r="F8" s="45">
        <v>-1449</v>
      </c>
      <c r="G8" s="45">
        <v>1881</v>
      </c>
      <c r="H8" s="45">
        <v>-1616</v>
      </c>
      <c r="I8" s="20">
        <v>-5817</v>
      </c>
      <c r="J8" s="20">
        <v>15230</v>
      </c>
      <c r="K8" s="20">
        <v>-4502</v>
      </c>
      <c r="L8" s="68">
        <v>85395</v>
      </c>
      <c r="M8" s="15">
        <v>-424</v>
      </c>
      <c r="N8" s="15" t="s">
        <v>1</v>
      </c>
      <c r="O8" s="21">
        <v>34820</v>
      </c>
      <c r="P8" s="25" t="s">
        <v>1</v>
      </c>
      <c r="Q8" s="22">
        <v>1823</v>
      </c>
      <c r="R8" s="23"/>
      <c r="S8" s="17">
        <v>17984</v>
      </c>
      <c r="T8" s="23">
        <v>18690</v>
      </c>
      <c r="U8" s="18">
        <v>4619</v>
      </c>
      <c r="V8" s="18" t="s">
        <v>1</v>
      </c>
      <c r="W8" s="18" t="s">
        <v>1</v>
      </c>
      <c r="X8" s="18" t="s">
        <v>1</v>
      </c>
      <c r="Y8" s="24">
        <v>97</v>
      </c>
      <c r="Z8" s="24"/>
      <c r="AA8" s="19">
        <v>14903</v>
      </c>
      <c r="AB8" s="24"/>
    </row>
    <row r="9" spans="1:28" ht="18" x14ac:dyDescent="0.25">
      <c r="A9" s="50" t="s">
        <v>28</v>
      </c>
      <c r="B9" s="20">
        <v>-47879</v>
      </c>
      <c r="C9" s="20">
        <v>2330</v>
      </c>
      <c r="D9" s="74">
        <v>-18117</v>
      </c>
      <c r="E9" s="51">
        <v>-90745</v>
      </c>
      <c r="F9" s="45">
        <v>-277516</v>
      </c>
      <c r="G9" s="45">
        <v>-241266</v>
      </c>
      <c r="H9" s="45">
        <v>-166211</v>
      </c>
      <c r="I9" s="20">
        <v>-36102</v>
      </c>
      <c r="J9" s="20">
        <v>-151096</v>
      </c>
      <c r="K9" s="20">
        <v>-261879</v>
      </c>
      <c r="L9" s="68">
        <v>-173363</v>
      </c>
      <c r="M9" s="15">
        <v>37807</v>
      </c>
      <c r="N9" s="15">
        <v>34216</v>
      </c>
      <c r="O9" s="21">
        <v>67523</v>
      </c>
      <c r="P9" s="25">
        <v>304056</v>
      </c>
      <c r="Q9" s="22">
        <v>-108136</v>
      </c>
      <c r="R9" s="17">
        <v>-124870</v>
      </c>
      <c r="S9" s="17">
        <v>-116251</v>
      </c>
      <c r="T9" s="17">
        <v>-115871</v>
      </c>
      <c r="U9" s="18">
        <v>-113069</v>
      </c>
      <c r="V9" s="18">
        <v>-118945</v>
      </c>
      <c r="W9" s="18">
        <v>-70049</v>
      </c>
      <c r="X9" s="18">
        <v>67436</v>
      </c>
      <c r="Y9" s="19">
        <v>-95985</v>
      </c>
      <c r="Z9" s="19">
        <v>-121740</v>
      </c>
      <c r="AA9" s="19">
        <v>-152232</v>
      </c>
      <c r="AB9" s="19">
        <v>-43916</v>
      </c>
    </row>
    <row r="10" spans="1:28" ht="18" x14ac:dyDescent="0.25">
      <c r="A10" s="50" t="s">
        <v>29</v>
      </c>
      <c r="B10" s="20">
        <v>-6388</v>
      </c>
      <c r="C10" s="20">
        <v>-8966</v>
      </c>
      <c r="D10" s="74">
        <v>-29045</v>
      </c>
      <c r="E10" s="51">
        <v>-25288</v>
      </c>
      <c r="F10" s="45">
        <v>-50150</v>
      </c>
      <c r="G10" s="45">
        <v>-62704</v>
      </c>
      <c r="H10" s="45">
        <v>-21615</v>
      </c>
      <c r="I10" s="20">
        <v>-25672</v>
      </c>
      <c r="J10" s="20">
        <v>-83978</v>
      </c>
      <c r="K10" s="20">
        <v>-106335</v>
      </c>
      <c r="L10" s="68">
        <v>-143713</v>
      </c>
      <c r="M10" s="15">
        <v>-3887</v>
      </c>
      <c r="N10" s="15">
        <v>-6774</v>
      </c>
      <c r="O10" s="21">
        <v>-18885</v>
      </c>
      <c r="P10" s="25">
        <v>-22971</v>
      </c>
      <c r="Q10" s="22">
        <v>-2688</v>
      </c>
      <c r="R10" s="23">
        <v>540</v>
      </c>
      <c r="S10" s="17">
        <v>8793</v>
      </c>
      <c r="T10" s="17">
        <v>-4870</v>
      </c>
      <c r="U10" s="18">
        <v>-10709</v>
      </c>
      <c r="V10" s="18">
        <v>-24975</v>
      </c>
      <c r="W10" s="18">
        <v>-24034</v>
      </c>
      <c r="X10" s="18">
        <v>-27618</v>
      </c>
      <c r="Y10" s="24">
        <v>-9656</v>
      </c>
      <c r="Z10" s="19">
        <v>-11202</v>
      </c>
      <c r="AA10" s="19">
        <v>-12490</v>
      </c>
      <c r="AB10" s="19">
        <v>4597</v>
      </c>
    </row>
    <row r="11" spans="1:28" ht="18" x14ac:dyDescent="0.25">
      <c r="A11" s="50" t="s">
        <v>30</v>
      </c>
      <c r="B11" s="20">
        <v>85939</v>
      </c>
      <c r="C11" s="20">
        <v>22350</v>
      </c>
      <c r="D11" s="74">
        <v>65282</v>
      </c>
      <c r="E11" s="51">
        <v>32352</v>
      </c>
      <c r="F11" s="45">
        <v>110887</v>
      </c>
      <c r="G11" s="45">
        <v>121397</v>
      </c>
      <c r="H11" s="45">
        <v>-11423</v>
      </c>
      <c r="I11" s="20">
        <v>-12009</v>
      </c>
      <c r="J11" s="20">
        <v>59777</v>
      </c>
      <c r="K11" s="20">
        <v>429479</v>
      </c>
      <c r="L11" s="68">
        <v>387698</v>
      </c>
      <c r="M11" s="15">
        <v>9407</v>
      </c>
      <c r="N11" s="15">
        <v>-10051</v>
      </c>
      <c r="O11" s="21">
        <v>-26665</v>
      </c>
      <c r="P11" s="25">
        <v>-136698</v>
      </c>
      <c r="Q11" s="22">
        <v>3388</v>
      </c>
      <c r="R11" s="17">
        <v>27552</v>
      </c>
      <c r="S11" s="17">
        <v>17511</v>
      </c>
      <c r="T11" s="17">
        <v>62373</v>
      </c>
      <c r="U11" s="18">
        <v>45747</v>
      </c>
      <c r="V11" s="18">
        <v>45672</v>
      </c>
      <c r="W11" s="18">
        <v>-6228</v>
      </c>
      <c r="X11" s="18">
        <v>-23381</v>
      </c>
      <c r="Y11" s="19">
        <v>-10252</v>
      </c>
      <c r="Z11" s="19">
        <v>17066</v>
      </c>
      <c r="AA11" s="19">
        <v>46547</v>
      </c>
      <c r="AB11" s="19">
        <v>-27784</v>
      </c>
    </row>
    <row r="12" spans="1:28" ht="18" x14ac:dyDescent="0.25">
      <c r="A12" s="50" t="s">
        <v>31</v>
      </c>
      <c r="B12" s="20">
        <v>31672</v>
      </c>
      <c r="C12" s="20">
        <v>15714</v>
      </c>
      <c r="D12" s="74">
        <v>18120</v>
      </c>
      <c r="E12" s="51">
        <v>-83681</v>
      </c>
      <c r="F12" s="45">
        <v>-216779</v>
      </c>
      <c r="G12" s="45">
        <v>-182573</v>
      </c>
      <c r="H12" s="45">
        <v>-199249</v>
      </c>
      <c r="I12" s="20">
        <f>SUM(I9:I11)</f>
        <v>-73783</v>
      </c>
      <c r="J12" s="20">
        <v>-175297</v>
      </c>
      <c r="K12" s="20">
        <v>61265</v>
      </c>
      <c r="L12" s="68">
        <v>70622</v>
      </c>
      <c r="M12" s="15">
        <f>SUM(M9:M11)</f>
        <v>43327</v>
      </c>
      <c r="N12" s="15">
        <v>17391</v>
      </c>
      <c r="O12" s="21">
        <v>21973</v>
      </c>
      <c r="P12" s="25">
        <f>SUM(P9:P11)</f>
        <v>144387</v>
      </c>
      <c r="Q12" s="22">
        <v>-107436</v>
      </c>
      <c r="R12" s="17">
        <v>-96778</v>
      </c>
      <c r="S12" s="17">
        <v>-89947</v>
      </c>
      <c r="T12" s="17">
        <v>-58368</v>
      </c>
      <c r="U12" s="18">
        <v>-78031</v>
      </c>
      <c r="V12" s="18">
        <v>-98248</v>
      </c>
      <c r="W12" s="18">
        <v>-100311</v>
      </c>
      <c r="X12" s="18">
        <v>16437</v>
      </c>
      <c r="Y12" s="19">
        <v>-115893</v>
      </c>
      <c r="Z12" s="19">
        <v>-115876</v>
      </c>
      <c r="AA12" s="19">
        <v>-118175</v>
      </c>
      <c r="AB12" s="19">
        <v>-67103</v>
      </c>
    </row>
    <row r="13" spans="1:28" ht="18" x14ac:dyDescent="0.25">
      <c r="A13" s="52" t="s">
        <v>32</v>
      </c>
      <c r="B13" s="20">
        <v>2017997</v>
      </c>
      <c r="C13" s="20">
        <v>1971989</v>
      </c>
      <c r="D13" s="20">
        <v>2155358</v>
      </c>
      <c r="E13" s="53">
        <v>1998612</v>
      </c>
      <c r="F13" s="46">
        <v>2086472</v>
      </c>
      <c r="G13" s="46">
        <v>2114242</v>
      </c>
      <c r="H13" s="46">
        <v>2016268</v>
      </c>
      <c r="I13" s="20">
        <v>1197079</v>
      </c>
      <c r="J13" s="20">
        <v>1525673</v>
      </c>
      <c r="K13" s="20">
        <v>1872848</v>
      </c>
      <c r="L13" s="68">
        <v>1833190</v>
      </c>
      <c r="M13" s="15">
        <v>1210698</v>
      </c>
      <c r="N13" s="15">
        <v>1192600</v>
      </c>
      <c r="O13" s="25">
        <v>1278324</v>
      </c>
      <c r="P13" s="25">
        <v>1119863</v>
      </c>
      <c r="Q13" s="26">
        <v>1088363</v>
      </c>
      <c r="R13" s="17">
        <v>1193264</v>
      </c>
      <c r="S13" s="17">
        <v>711994</v>
      </c>
      <c r="T13" s="17">
        <v>1173495</v>
      </c>
      <c r="U13" s="18">
        <v>963769</v>
      </c>
      <c r="V13" s="18">
        <v>1022145</v>
      </c>
      <c r="W13" s="18">
        <v>1052264</v>
      </c>
      <c r="X13" s="18">
        <v>1098400</v>
      </c>
      <c r="Y13" s="19">
        <v>841295</v>
      </c>
      <c r="Z13" s="19">
        <v>950882</v>
      </c>
      <c r="AA13" s="19">
        <v>997279</v>
      </c>
      <c r="AB13" s="19">
        <v>942685</v>
      </c>
    </row>
    <row r="14" spans="1:28" ht="18.600000000000001" customHeight="1" x14ac:dyDescent="0.25">
      <c r="A14" s="52" t="s">
        <v>33</v>
      </c>
      <c r="B14" s="20">
        <v>312464</v>
      </c>
      <c r="C14" s="20">
        <v>225282</v>
      </c>
      <c r="D14" s="20">
        <v>239206</v>
      </c>
      <c r="E14" s="53">
        <v>213849</v>
      </c>
      <c r="F14" s="46">
        <v>219960</v>
      </c>
      <c r="G14" s="46">
        <v>223690</v>
      </c>
      <c r="H14" s="46">
        <v>243609</v>
      </c>
      <c r="I14" s="20">
        <v>128647</v>
      </c>
      <c r="J14" s="20">
        <v>124796</v>
      </c>
      <c r="K14" s="20">
        <v>202145</v>
      </c>
      <c r="L14" s="68">
        <v>207997</v>
      </c>
      <c r="M14" s="15">
        <v>127887</v>
      </c>
      <c r="N14" s="15">
        <v>128886</v>
      </c>
      <c r="O14" s="25">
        <v>82718</v>
      </c>
      <c r="P14" s="25">
        <v>75695</v>
      </c>
      <c r="Q14" s="26">
        <v>140467</v>
      </c>
      <c r="R14" s="17">
        <v>255838</v>
      </c>
      <c r="S14" s="17">
        <v>210290</v>
      </c>
      <c r="T14" s="17">
        <v>139874</v>
      </c>
      <c r="U14" s="18">
        <v>86324</v>
      </c>
      <c r="V14" s="18">
        <v>106982</v>
      </c>
      <c r="W14" s="18">
        <v>108762</v>
      </c>
      <c r="X14" s="18">
        <v>112939</v>
      </c>
      <c r="Y14" s="19">
        <v>94954</v>
      </c>
      <c r="Z14" s="19">
        <v>25776</v>
      </c>
      <c r="AA14" s="19">
        <v>80693</v>
      </c>
      <c r="AB14" s="19">
        <v>78998</v>
      </c>
    </row>
    <row r="15" spans="1:28" ht="18" x14ac:dyDescent="0.25">
      <c r="A15" s="52" t="s">
        <v>34</v>
      </c>
      <c r="B15" s="20">
        <v>1056025</v>
      </c>
      <c r="C15" s="20">
        <v>1102842</v>
      </c>
      <c r="D15" s="20">
        <v>1200816</v>
      </c>
      <c r="E15" s="53">
        <v>1099184</v>
      </c>
      <c r="F15" s="46">
        <v>1213825</v>
      </c>
      <c r="G15" s="46">
        <v>1231574</v>
      </c>
      <c r="H15" s="46">
        <v>1107181</v>
      </c>
      <c r="I15" s="20">
        <v>737730</v>
      </c>
      <c r="J15" s="20">
        <v>1071207</v>
      </c>
      <c r="K15" s="20">
        <v>970791</v>
      </c>
      <c r="L15" s="68">
        <v>940460</v>
      </c>
      <c r="M15" s="15">
        <v>804919</v>
      </c>
      <c r="N15" s="15">
        <v>776778</v>
      </c>
      <c r="O15" s="25">
        <v>901734</v>
      </c>
      <c r="P15" s="25">
        <v>813675</v>
      </c>
      <c r="Q15" s="26">
        <v>705258</v>
      </c>
      <c r="R15" s="17">
        <v>133238</v>
      </c>
      <c r="S15" s="17">
        <v>74679</v>
      </c>
      <c r="T15" s="17">
        <v>758805</v>
      </c>
      <c r="U15" s="18">
        <v>591887</v>
      </c>
      <c r="V15" s="18">
        <v>684452</v>
      </c>
      <c r="W15" s="18">
        <v>707952</v>
      </c>
      <c r="X15" s="18">
        <v>744550</v>
      </c>
      <c r="Y15" s="19">
        <v>482985</v>
      </c>
      <c r="Z15" s="19">
        <v>655163</v>
      </c>
      <c r="AA15" s="19">
        <v>639458</v>
      </c>
      <c r="AB15" s="19">
        <v>577831</v>
      </c>
    </row>
    <row r="16" spans="1:28" ht="18" x14ac:dyDescent="0.25">
      <c r="A16" s="52" t="s">
        <v>35</v>
      </c>
      <c r="B16" s="20">
        <v>649508</v>
      </c>
      <c r="C16" s="20">
        <v>643865</v>
      </c>
      <c r="D16" s="20">
        <v>715336</v>
      </c>
      <c r="E16" s="53">
        <v>685579</v>
      </c>
      <c r="F16" s="46">
        <v>652687</v>
      </c>
      <c r="G16" s="46">
        <v>658978</v>
      </c>
      <c r="H16" s="46">
        <v>665478</v>
      </c>
      <c r="I16" s="20">
        <v>330702</v>
      </c>
      <c r="J16" s="20">
        <v>329670</v>
      </c>
      <c r="K16" s="20">
        <v>699912</v>
      </c>
      <c r="L16" s="68">
        <v>684733</v>
      </c>
      <c r="M16" s="15">
        <v>277892</v>
      </c>
      <c r="N16" s="15">
        <v>286936</v>
      </c>
      <c r="O16" s="25">
        <v>293872</v>
      </c>
      <c r="P16" s="25">
        <v>310493</v>
      </c>
      <c r="Q16" s="26">
        <v>242638</v>
      </c>
      <c r="R16" s="17">
        <v>804188</v>
      </c>
      <c r="S16" s="17">
        <v>427025</v>
      </c>
      <c r="T16" s="17">
        <v>274816</v>
      </c>
      <c r="U16" s="18">
        <v>285557</v>
      </c>
      <c r="V16" s="18">
        <v>230711</v>
      </c>
      <c r="W16" s="18">
        <v>235550</v>
      </c>
      <c r="X16" s="18">
        <v>240911</v>
      </c>
      <c r="Y16" s="19">
        <v>263756</v>
      </c>
      <c r="Z16" s="19">
        <v>269943</v>
      </c>
      <c r="AA16" s="19">
        <v>277128</v>
      </c>
      <c r="AB16" s="19">
        <v>285856</v>
      </c>
    </row>
    <row r="17" spans="1:28" ht="18" x14ac:dyDescent="0.25">
      <c r="A17" s="52" t="s">
        <v>36</v>
      </c>
      <c r="B17" s="20">
        <v>1210</v>
      </c>
      <c r="C17" s="20">
        <v>1193</v>
      </c>
      <c r="D17" s="20">
        <v>1193</v>
      </c>
      <c r="E17" s="53">
        <v>1240</v>
      </c>
      <c r="F17" s="46">
        <v>1210</v>
      </c>
      <c r="G17" s="46">
        <v>1210</v>
      </c>
      <c r="H17" s="46">
        <v>1210</v>
      </c>
      <c r="I17" s="20">
        <v>1240</v>
      </c>
      <c r="J17" s="20">
        <v>1240</v>
      </c>
      <c r="K17" s="20">
        <v>1240</v>
      </c>
      <c r="L17" s="68">
        <v>1240</v>
      </c>
      <c r="M17" s="15">
        <v>1281</v>
      </c>
      <c r="N17" s="15">
        <v>1281</v>
      </c>
      <c r="O17" s="25">
        <v>1281</v>
      </c>
      <c r="P17" s="25">
        <v>1240</v>
      </c>
      <c r="Q17" s="26">
        <v>1281</v>
      </c>
      <c r="R17" s="23">
        <v>1281</v>
      </c>
      <c r="S17" s="17">
        <v>1281</v>
      </c>
      <c r="T17" s="17">
        <v>1281</v>
      </c>
      <c r="U17" s="18">
        <v>1281</v>
      </c>
      <c r="V17" s="18">
        <v>1281</v>
      </c>
      <c r="W17" s="18">
        <v>1281</v>
      </c>
      <c r="X17" s="18">
        <v>1281</v>
      </c>
      <c r="Y17" s="19">
        <v>1281</v>
      </c>
      <c r="Z17" s="19">
        <v>1281</v>
      </c>
      <c r="AA17" s="19">
        <v>1281</v>
      </c>
      <c r="AB17" s="19">
        <v>1281</v>
      </c>
    </row>
    <row r="18" spans="1:28" ht="18" customHeight="1" x14ac:dyDescent="0.25">
      <c r="A18" s="54" t="s">
        <v>37</v>
      </c>
      <c r="B18" s="15">
        <v>12096502</v>
      </c>
      <c r="C18" s="20">
        <v>11929836</v>
      </c>
      <c r="D18" s="20">
        <v>11929836</v>
      </c>
      <c r="E18" s="55">
        <v>12399359</v>
      </c>
      <c r="F18" s="47">
        <v>12096502</v>
      </c>
      <c r="G18" s="47">
        <v>12096502</v>
      </c>
      <c r="H18" s="47">
        <v>12096502</v>
      </c>
      <c r="I18" s="15">
        <v>12399359</v>
      </c>
      <c r="J18" s="20">
        <v>12399359</v>
      </c>
      <c r="K18" s="20">
        <v>12399359</v>
      </c>
      <c r="L18" s="68">
        <v>12399359</v>
      </c>
      <c r="M18" s="15">
        <v>12811859</v>
      </c>
      <c r="N18" s="15">
        <v>12811859</v>
      </c>
      <c r="O18" s="15">
        <v>12811859</v>
      </c>
      <c r="P18" s="25">
        <v>12399359</v>
      </c>
      <c r="Q18" s="22">
        <f>+N18</f>
        <v>12811859</v>
      </c>
      <c r="R18" s="17">
        <v>12811859</v>
      </c>
      <c r="S18" s="17">
        <v>12811859</v>
      </c>
      <c r="T18" s="17">
        <v>12811859</v>
      </c>
      <c r="U18" s="18">
        <v>12811859</v>
      </c>
      <c r="V18" s="18">
        <v>12811859</v>
      </c>
      <c r="W18" s="18">
        <v>12811859</v>
      </c>
      <c r="X18" s="18">
        <v>12811859</v>
      </c>
      <c r="Y18" s="19">
        <v>12811859</v>
      </c>
      <c r="Z18" s="19">
        <v>12811859</v>
      </c>
      <c r="AA18" s="19">
        <v>12811859</v>
      </c>
      <c r="AB18" s="19">
        <v>12811859</v>
      </c>
    </row>
    <row r="19" spans="1:28" ht="22.5" customHeight="1" x14ac:dyDescent="0.25">
      <c r="A19" s="54" t="s">
        <v>38</v>
      </c>
      <c r="B19" s="20" t="s">
        <v>1</v>
      </c>
      <c r="C19" s="20"/>
      <c r="D19" s="20"/>
      <c r="E19" s="55"/>
      <c r="F19" s="47"/>
      <c r="G19" s="47"/>
      <c r="H19" s="47"/>
      <c r="I19" s="20">
        <f>+(I16/I18)*1000</f>
        <v>26.670894842225312</v>
      </c>
      <c r="J19" s="20"/>
      <c r="K19" s="20"/>
      <c r="L19" s="68"/>
      <c r="M19" s="27">
        <f>+(M16/M18)*1000</f>
        <v>21.690216852995338</v>
      </c>
      <c r="N19" s="27"/>
      <c r="O19" s="27">
        <f>+(O16/O18)*1000</f>
        <v>22.937498765791911</v>
      </c>
      <c r="P19" s="27">
        <v>25.04</v>
      </c>
      <c r="Q19" s="28">
        <f>+(Q16/Q18)*1000</f>
        <v>18.938547481673034</v>
      </c>
      <c r="R19" s="23"/>
      <c r="S19" s="23">
        <v>16.41</v>
      </c>
      <c r="T19" s="23">
        <v>21.45</v>
      </c>
      <c r="U19" s="29">
        <v>22.29</v>
      </c>
      <c r="V19" s="29" t="s">
        <v>1</v>
      </c>
      <c r="W19" s="29">
        <v>18.39</v>
      </c>
      <c r="X19" s="29">
        <v>18.8</v>
      </c>
      <c r="Y19" s="24">
        <v>20.59</v>
      </c>
      <c r="Z19" s="24"/>
      <c r="AA19" s="24">
        <v>21.63</v>
      </c>
      <c r="AB19" s="24">
        <v>22.31</v>
      </c>
    </row>
    <row r="20" spans="1:28" ht="22.5" customHeight="1" x14ac:dyDescent="0.25">
      <c r="A20" s="54" t="s">
        <v>39</v>
      </c>
      <c r="B20" s="20" t="s">
        <v>1</v>
      </c>
      <c r="C20" s="20"/>
      <c r="D20" s="20"/>
      <c r="E20" s="55"/>
      <c r="F20" s="47"/>
      <c r="G20" s="47"/>
      <c r="H20" s="47"/>
      <c r="I20" s="20"/>
      <c r="J20" s="20"/>
      <c r="K20" s="20"/>
      <c r="L20" s="68"/>
      <c r="M20" s="27"/>
      <c r="N20" s="27"/>
      <c r="O20" s="30"/>
      <c r="P20" s="31">
        <v>12780128</v>
      </c>
      <c r="Q20" s="28"/>
      <c r="R20" s="23"/>
      <c r="S20" s="23"/>
      <c r="T20" s="17">
        <v>12811859</v>
      </c>
      <c r="U20" s="18" t="s">
        <v>1</v>
      </c>
      <c r="V20" s="18" t="s">
        <v>1</v>
      </c>
      <c r="W20" s="18" t="s">
        <v>1</v>
      </c>
      <c r="X20" s="18">
        <v>12811859</v>
      </c>
      <c r="Y20" s="19" t="s">
        <v>1</v>
      </c>
      <c r="Z20" s="24"/>
      <c r="AA20" s="24"/>
      <c r="AB20" s="24"/>
    </row>
    <row r="21" spans="1:28" ht="23.25" customHeight="1" x14ac:dyDescent="0.25">
      <c r="A21" s="54" t="s">
        <v>40</v>
      </c>
      <c r="B21" s="32">
        <v>-1.1200000000000001</v>
      </c>
      <c r="C21" s="32">
        <v>-0.91</v>
      </c>
      <c r="D21" s="32">
        <v>4.84</v>
      </c>
      <c r="E21" s="56">
        <f>E8/E18*1000</f>
        <v>8.7101276767613551E-3</v>
      </c>
      <c r="F21" s="64">
        <v>-0.12</v>
      </c>
      <c r="G21" s="64">
        <v>0.09</v>
      </c>
      <c r="H21" s="64">
        <v>0.69</v>
      </c>
      <c r="I21" s="32">
        <v>1.64</v>
      </c>
      <c r="J21" s="32">
        <f>J8/J18*1000</f>
        <v>1.2282893010840319</v>
      </c>
      <c r="K21" s="32">
        <f>K8/K18*1000</f>
        <v>-0.3630832851924039</v>
      </c>
      <c r="L21" s="69">
        <f>L8/L18*1000</f>
        <v>6.8870495644169996</v>
      </c>
      <c r="M21" s="27">
        <v>-0.03</v>
      </c>
      <c r="N21" s="27">
        <v>0.91</v>
      </c>
      <c r="O21" s="27">
        <v>2.21</v>
      </c>
      <c r="P21" s="27">
        <v>3.94</v>
      </c>
      <c r="Q21" s="33">
        <v>0.14000000000000001</v>
      </c>
      <c r="R21" s="23">
        <v>1.26</v>
      </c>
      <c r="S21" s="23">
        <v>1.4</v>
      </c>
      <c r="T21" s="23">
        <v>2.74</v>
      </c>
      <c r="U21" s="29">
        <v>0.36</v>
      </c>
      <c r="V21" s="29">
        <v>-2.33</v>
      </c>
      <c r="W21" s="29">
        <v>-1.93</v>
      </c>
      <c r="X21" s="29">
        <v>-1.65</v>
      </c>
      <c r="Y21" s="24">
        <v>0.03</v>
      </c>
      <c r="Z21" s="24">
        <v>0.55000000000000004</v>
      </c>
      <c r="AA21" s="24">
        <v>1.1599999999999999</v>
      </c>
      <c r="AB21" s="24">
        <v>1.87</v>
      </c>
    </row>
  </sheetData>
  <mergeCells count="2">
    <mergeCell ref="I1:N1"/>
    <mergeCell ref="O1:Q1"/>
  </mergeCells>
  <pageMargins left="0.7" right="0.7" top="0.75" bottom="0.75" header="0.511811023622047" footer="0.511811023622047"/>
  <pageSetup paperSize="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2"/>
  <sheetViews>
    <sheetView zoomScale="55" zoomScaleNormal="55" workbookViewId="0">
      <selection activeCell="D19" sqref="D19"/>
    </sheetView>
  </sheetViews>
  <sheetFormatPr defaultColWidth="8.5703125" defaultRowHeight="15" x14ac:dyDescent="0.25"/>
  <cols>
    <col min="1" max="1" width="65.85546875" customWidth="1"/>
    <col min="2" max="2" width="27.140625" customWidth="1"/>
    <col min="3" max="4" width="29.85546875" customWidth="1"/>
    <col min="5" max="5" width="16.42578125" customWidth="1"/>
    <col min="6" max="6" width="17.85546875" customWidth="1"/>
    <col min="7" max="7" width="17" customWidth="1"/>
    <col min="8" max="8" width="14.140625" customWidth="1"/>
    <col min="9" max="9" width="18.42578125" customWidth="1"/>
    <col min="10" max="10" width="14.28515625" customWidth="1"/>
    <col min="11" max="11" width="12.5703125" customWidth="1"/>
    <col min="12" max="12" width="15.7109375" customWidth="1"/>
    <col min="13" max="13" width="23.85546875" customWidth="1"/>
    <col min="14" max="14" width="16.85546875" customWidth="1"/>
    <col min="15" max="15" width="16" customWidth="1"/>
    <col min="16" max="16" width="15.5703125" customWidth="1"/>
    <col min="17" max="17" width="21" customWidth="1"/>
    <col min="18" max="18" width="16.7109375" customWidth="1"/>
    <col min="19" max="19" width="17.140625" customWidth="1"/>
    <col min="20" max="20" width="16.7109375" customWidth="1"/>
    <col min="21" max="21" width="25.28515625" customWidth="1"/>
    <col min="22" max="22" width="16.7109375" customWidth="1"/>
    <col min="23" max="23" width="17" customWidth="1"/>
    <col min="24" max="24" width="13.28515625" customWidth="1"/>
    <col min="25" max="25" width="19.5703125" customWidth="1"/>
    <col min="26" max="26" width="15.28515625" customWidth="1"/>
    <col min="27" max="27" width="14.42578125" customWidth="1"/>
    <col min="28" max="28" width="16.85546875" customWidth="1"/>
    <col min="29" max="29" width="17.5703125" customWidth="1"/>
    <col min="30" max="30" width="13.28515625" customWidth="1"/>
    <col min="31" max="31" width="15.7109375" customWidth="1"/>
    <col min="32" max="32" width="13.5703125" customWidth="1"/>
    <col min="33" max="33" width="15.85546875" customWidth="1"/>
    <col min="34" max="34" width="15" customWidth="1"/>
    <col min="35" max="35" width="16.42578125" customWidth="1"/>
  </cols>
  <sheetData>
    <row r="1" spans="1:28" ht="16.5" thickBot="1" x14ac:dyDescent="0.3">
      <c r="A1" s="1"/>
      <c r="B1" s="1"/>
      <c r="C1" s="1"/>
      <c r="D1" s="1"/>
      <c r="I1" s="76" t="s">
        <v>41</v>
      </c>
      <c r="J1" s="76"/>
      <c r="K1" s="76"/>
      <c r="L1" s="76"/>
      <c r="M1" s="76"/>
      <c r="N1" s="76"/>
      <c r="O1" s="76" t="s">
        <v>1</v>
      </c>
      <c r="P1" s="76"/>
      <c r="Q1" s="76"/>
    </row>
    <row r="2" spans="1:28" ht="30.75" x14ac:dyDescent="0.25">
      <c r="A2" s="57" t="s">
        <v>2</v>
      </c>
      <c r="B2" s="3" t="s">
        <v>50</v>
      </c>
      <c r="C2" s="3" t="s">
        <v>51</v>
      </c>
      <c r="D2" s="3" t="s">
        <v>52</v>
      </c>
      <c r="E2" s="3" t="s">
        <v>45</v>
      </c>
      <c r="F2" s="3" t="s">
        <v>46</v>
      </c>
      <c r="G2" s="3" t="s">
        <v>47</v>
      </c>
      <c r="H2" s="3" t="s">
        <v>48</v>
      </c>
      <c r="I2" s="5" t="s">
        <v>42</v>
      </c>
      <c r="J2" s="5" t="s">
        <v>4</v>
      </c>
      <c r="K2" s="5" t="s">
        <v>5</v>
      </c>
      <c r="L2" s="5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34" t="s">
        <v>19</v>
      </c>
      <c r="Z2" s="34" t="s">
        <v>20</v>
      </c>
      <c r="AA2" s="34" t="s">
        <v>21</v>
      </c>
      <c r="AB2" s="34" t="s">
        <v>22</v>
      </c>
    </row>
    <row r="3" spans="1:28" ht="16.5" thickBot="1" x14ac:dyDescent="0.3">
      <c r="A3" s="58"/>
      <c r="B3" s="7" t="s">
        <v>1</v>
      </c>
      <c r="C3" s="7"/>
      <c r="D3" s="7"/>
      <c r="E3" s="7"/>
      <c r="F3" s="7"/>
      <c r="G3" s="7" t="s">
        <v>1</v>
      </c>
      <c r="H3" s="7" t="s">
        <v>1</v>
      </c>
      <c r="I3" s="35"/>
      <c r="J3" s="35"/>
      <c r="K3" s="35"/>
      <c r="L3" s="35"/>
      <c r="M3" s="7"/>
      <c r="N3" s="7"/>
      <c r="O3" s="7" t="s">
        <v>1</v>
      </c>
      <c r="P3" s="7" t="s">
        <v>1</v>
      </c>
      <c r="Q3" s="8" t="s">
        <v>1</v>
      </c>
      <c r="R3" s="9" t="s">
        <v>1</v>
      </c>
      <c r="S3" s="9" t="s">
        <v>1</v>
      </c>
      <c r="T3" s="9" t="s">
        <v>1</v>
      </c>
      <c r="U3" s="10" t="s">
        <v>1</v>
      </c>
      <c r="V3" s="10" t="s">
        <v>1</v>
      </c>
      <c r="W3" s="10" t="s">
        <v>1</v>
      </c>
      <c r="X3" s="10" t="s">
        <v>1</v>
      </c>
      <c r="Y3" s="36" t="s">
        <v>1</v>
      </c>
      <c r="Z3" s="36" t="s">
        <v>1</v>
      </c>
      <c r="AA3" s="36" t="s">
        <v>1</v>
      </c>
      <c r="AB3" s="36" t="s">
        <v>1</v>
      </c>
    </row>
    <row r="4" spans="1:28" ht="15.75" x14ac:dyDescent="0.25">
      <c r="A4" s="48" t="s">
        <v>23</v>
      </c>
      <c r="B4" s="12">
        <v>377613</v>
      </c>
      <c r="C4" s="12">
        <v>722494</v>
      </c>
      <c r="D4" s="72">
        <v>1007891</v>
      </c>
      <c r="E4" s="49">
        <v>416229</v>
      </c>
      <c r="F4" s="49">
        <v>906785</v>
      </c>
      <c r="G4" s="49">
        <v>1418372</v>
      </c>
      <c r="H4" s="49">
        <v>1955585</v>
      </c>
      <c r="I4" s="12">
        <v>262640</v>
      </c>
      <c r="J4" s="12">
        <v>580418</v>
      </c>
      <c r="K4" s="12">
        <v>928521</v>
      </c>
      <c r="L4" s="12">
        <v>1303612</v>
      </c>
      <c r="M4" s="13">
        <v>284909</v>
      </c>
      <c r="N4" s="13">
        <v>592188</v>
      </c>
      <c r="O4" s="13">
        <v>851406</v>
      </c>
      <c r="P4" s="13">
        <v>1131739</v>
      </c>
      <c r="Q4" s="16">
        <v>447674</v>
      </c>
      <c r="R4" s="17">
        <v>862096</v>
      </c>
      <c r="S4" s="17">
        <v>1187638</v>
      </c>
      <c r="T4" s="17">
        <v>1463696</v>
      </c>
      <c r="U4" s="18">
        <v>291619</v>
      </c>
      <c r="V4" s="18">
        <v>618392</v>
      </c>
      <c r="W4" s="18">
        <v>1052397</v>
      </c>
      <c r="X4" s="18">
        <v>1520592</v>
      </c>
      <c r="Y4" s="37">
        <v>260227</v>
      </c>
      <c r="Z4" s="37">
        <v>574287</v>
      </c>
      <c r="AA4" s="37">
        <v>913404</v>
      </c>
      <c r="AB4" s="37">
        <v>1215475</v>
      </c>
    </row>
    <row r="5" spans="1:28" ht="15.75" x14ac:dyDescent="0.25">
      <c r="A5" s="50" t="s">
        <v>24</v>
      </c>
      <c r="B5" s="20">
        <v>651</v>
      </c>
      <c r="C5" s="20">
        <v>5014</v>
      </c>
      <c r="D5" s="72">
        <v>22531</v>
      </c>
      <c r="E5" s="49">
        <v>1247</v>
      </c>
      <c r="F5" s="49">
        <v>1247</v>
      </c>
      <c r="G5" s="49">
        <v>11050</v>
      </c>
      <c r="H5" s="49">
        <v>33163</v>
      </c>
      <c r="I5" s="12">
        <v>4486</v>
      </c>
      <c r="J5" s="62">
        <v>36776</v>
      </c>
      <c r="K5" s="12">
        <v>192266</v>
      </c>
      <c r="L5" s="12">
        <v>188894</v>
      </c>
      <c r="M5" s="15">
        <v>1211</v>
      </c>
      <c r="N5" s="15">
        <v>28212</v>
      </c>
      <c r="O5" s="13">
        <v>7901</v>
      </c>
      <c r="P5" s="15">
        <v>12328</v>
      </c>
      <c r="Q5" s="22">
        <v>3178</v>
      </c>
      <c r="R5" s="17">
        <v>13978</v>
      </c>
      <c r="S5" s="17">
        <v>17340</v>
      </c>
      <c r="T5" s="17">
        <v>19744</v>
      </c>
      <c r="U5" s="18">
        <v>2649</v>
      </c>
      <c r="V5" s="18">
        <v>-36861</v>
      </c>
      <c r="W5" s="18">
        <v>-31069</v>
      </c>
      <c r="X5" s="18">
        <v>-25552</v>
      </c>
      <c r="Y5" s="37">
        <v>6267</v>
      </c>
      <c r="Z5" s="37">
        <v>14462</v>
      </c>
      <c r="AA5" s="37">
        <v>18441</v>
      </c>
      <c r="AB5" s="37">
        <v>17297</v>
      </c>
    </row>
    <row r="6" spans="1:28" ht="15.75" x14ac:dyDescent="0.25">
      <c r="A6" s="50" t="s">
        <v>25</v>
      </c>
      <c r="B6" s="20">
        <v>-2484</v>
      </c>
      <c r="C6" s="20">
        <v>12029</v>
      </c>
      <c r="D6" s="72">
        <v>76366</v>
      </c>
      <c r="E6" s="49">
        <v>292</v>
      </c>
      <c r="F6" s="49">
        <v>19893</v>
      </c>
      <c r="G6" s="49">
        <v>33184</v>
      </c>
      <c r="H6" s="49">
        <v>33565</v>
      </c>
      <c r="I6" s="12">
        <v>33069</v>
      </c>
      <c r="J6" s="12">
        <v>32374</v>
      </c>
      <c r="K6" s="12">
        <v>218535</v>
      </c>
      <c r="L6" s="12">
        <v>216500</v>
      </c>
      <c r="M6" s="15">
        <v>-1950</v>
      </c>
      <c r="N6" s="15">
        <v>19462</v>
      </c>
      <c r="O6" s="13">
        <v>23638</v>
      </c>
      <c r="P6" s="15">
        <v>28174</v>
      </c>
      <c r="Q6" s="22">
        <v>1614</v>
      </c>
      <c r="R6" s="17">
        <v>19631</v>
      </c>
      <c r="S6" s="17">
        <v>21239</v>
      </c>
      <c r="T6" s="17">
        <v>22984</v>
      </c>
      <c r="U6" s="18">
        <v>5087</v>
      </c>
      <c r="V6" s="18">
        <v>-22806</v>
      </c>
      <c r="W6" s="18">
        <v>-21255</v>
      </c>
      <c r="X6" s="18">
        <v>-16655</v>
      </c>
      <c r="Y6" s="37">
        <v>3466</v>
      </c>
      <c r="Z6" s="37">
        <v>11430</v>
      </c>
      <c r="AA6" s="37">
        <v>14942</v>
      </c>
      <c r="AB6" s="37">
        <v>15763</v>
      </c>
    </row>
    <row r="7" spans="1:28" ht="15.75" x14ac:dyDescent="0.25">
      <c r="A7" s="50" t="s">
        <v>27</v>
      </c>
      <c r="B7" s="20">
        <v>-2001</v>
      </c>
      <c r="C7" s="20">
        <v>9535</v>
      </c>
      <c r="D7" s="72">
        <v>57335</v>
      </c>
      <c r="E7" s="49">
        <v>232</v>
      </c>
      <c r="F7" s="49">
        <v>15369</v>
      </c>
      <c r="G7" s="49">
        <v>25329</v>
      </c>
      <c r="H7" s="49">
        <v>29300</v>
      </c>
      <c r="I7" s="12">
        <v>36008</v>
      </c>
      <c r="J7" s="12">
        <v>30936</v>
      </c>
      <c r="K7" s="12">
        <v>179656</v>
      </c>
      <c r="L7" s="12">
        <v>177736</v>
      </c>
      <c r="M7" s="15">
        <v>-2202</v>
      </c>
      <c r="N7" s="15">
        <v>18663</v>
      </c>
      <c r="O7" s="13">
        <v>22128</v>
      </c>
      <c r="P7" s="15">
        <v>27308</v>
      </c>
      <c r="Q7" s="22">
        <v>902</v>
      </c>
      <c r="R7" s="17">
        <v>17252</v>
      </c>
      <c r="S7" s="17">
        <v>17984</v>
      </c>
      <c r="T7" s="17">
        <v>18690</v>
      </c>
      <c r="U7" s="18">
        <v>3735</v>
      </c>
      <c r="V7" s="18">
        <v>-17075</v>
      </c>
      <c r="W7" s="29">
        <v>-15747</v>
      </c>
      <c r="X7" s="18">
        <v>-12255</v>
      </c>
      <c r="Y7" s="37">
        <v>2719</v>
      </c>
      <c r="Z7" s="37">
        <v>9017</v>
      </c>
      <c r="AA7" s="37">
        <v>11645</v>
      </c>
      <c r="AB7" s="37">
        <v>12539</v>
      </c>
    </row>
    <row r="8" spans="1:28" ht="15.75" x14ac:dyDescent="0.25">
      <c r="A8" s="50" t="s">
        <v>28</v>
      </c>
      <c r="B8" s="20">
        <v>-37158</v>
      </c>
      <c r="C8" s="20">
        <v>-39429</v>
      </c>
      <c r="D8" s="72">
        <v>-39107</v>
      </c>
      <c r="E8" s="49">
        <v>-15516</v>
      </c>
      <c r="F8" s="49">
        <v>-77998</v>
      </c>
      <c r="G8" s="49">
        <v>-42945</v>
      </c>
      <c r="H8" s="49">
        <v>-17940</v>
      </c>
      <c r="I8" s="12">
        <v>6409</v>
      </c>
      <c r="J8" s="12">
        <v>-30076</v>
      </c>
      <c r="K8" s="12">
        <v>19689</v>
      </c>
      <c r="L8" s="12">
        <v>-35201</v>
      </c>
      <c r="M8" s="15">
        <v>7853</v>
      </c>
      <c r="N8" s="15">
        <v>26571</v>
      </c>
      <c r="O8" s="13">
        <v>65454</v>
      </c>
      <c r="P8" s="15">
        <v>91998</v>
      </c>
      <c r="Q8" s="22">
        <v>-81196</v>
      </c>
      <c r="R8" s="17">
        <v>-127509</v>
      </c>
      <c r="S8" s="17">
        <v>-116251</v>
      </c>
      <c r="T8" s="17">
        <v>-122640</v>
      </c>
      <c r="U8" s="18">
        <v>-89604</v>
      </c>
      <c r="V8" s="18">
        <v>-58735</v>
      </c>
      <c r="W8" s="18">
        <v>-11465</v>
      </c>
      <c r="X8" s="18">
        <v>70914</v>
      </c>
      <c r="Y8" s="37">
        <v>-29170</v>
      </c>
      <c r="Z8" s="37">
        <v>-68097</v>
      </c>
      <c r="AA8" s="37">
        <v>-94761</v>
      </c>
      <c r="AB8" s="37">
        <v>-35172</v>
      </c>
    </row>
    <row r="9" spans="1:28" ht="15.75" x14ac:dyDescent="0.25">
      <c r="A9" s="50" t="s">
        <v>29</v>
      </c>
      <c r="B9" s="20">
        <v>-11988</v>
      </c>
      <c r="C9" s="20">
        <v>-17428</v>
      </c>
      <c r="D9" s="72">
        <v>-27014</v>
      </c>
      <c r="E9" s="49">
        <v>-19455</v>
      </c>
      <c r="F9" s="49">
        <v>-36196</v>
      </c>
      <c r="G9" s="49">
        <v>-40904</v>
      </c>
      <c r="H9" s="49">
        <v>-70494</v>
      </c>
      <c r="I9" s="12">
        <v>8866</v>
      </c>
      <c r="J9" s="12">
        <v>-33649</v>
      </c>
      <c r="K9" s="12">
        <v>-11887</v>
      </c>
      <c r="L9" s="12">
        <v>-27949</v>
      </c>
      <c r="M9" s="15">
        <v>5265</v>
      </c>
      <c r="N9" s="15">
        <v>22921</v>
      </c>
      <c r="O9" s="13">
        <v>14393</v>
      </c>
      <c r="P9" s="15">
        <v>11837</v>
      </c>
      <c r="Q9" s="22">
        <v>6120</v>
      </c>
      <c r="R9" s="17">
        <v>7128</v>
      </c>
      <c r="S9" s="17">
        <v>8793</v>
      </c>
      <c r="T9" s="23">
        <v>4379</v>
      </c>
      <c r="U9" s="18">
        <v>-14498</v>
      </c>
      <c r="V9" s="18">
        <v>-16555</v>
      </c>
      <c r="W9" s="18">
        <v>-20180</v>
      </c>
      <c r="X9" s="18">
        <v>-16515</v>
      </c>
      <c r="Y9" s="37">
        <v>-11163</v>
      </c>
      <c r="Z9" s="37">
        <v>-15575</v>
      </c>
      <c r="AA9" s="37">
        <v>-17458</v>
      </c>
      <c r="AB9" s="38">
        <v>-5607</v>
      </c>
    </row>
    <row r="10" spans="1:28" ht="15.75" x14ac:dyDescent="0.25">
      <c r="A10" s="50" t="s">
        <v>30</v>
      </c>
      <c r="B10" s="20">
        <v>50976</v>
      </c>
      <c r="C10" s="20">
        <v>62520</v>
      </c>
      <c r="D10" s="72">
        <v>101726</v>
      </c>
      <c r="E10" s="49">
        <v>10171</v>
      </c>
      <c r="F10" s="49">
        <v>8380</v>
      </c>
      <c r="G10" s="49">
        <v>14292</v>
      </c>
      <c r="H10" s="49">
        <v>-16548</v>
      </c>
      <c r="I10" s="12">
        <v>-16105</v>
      </c>
      <c r="J10" s="12">
        <v>19407</v>
      </c>
      <c r="K10" s="12">
        <v>194603</v>
      </c>
      <c r="L10" s="12">
        <v>159322</v>
      </c>
      <c r="M10" s="15">
        <v>18361</v>
      </c>
      <c r="N10" s="15">
        <v>-16940</v>
      </c>
      <c r="O10" s="13">
        <v>-35575</v>
      </c>
      <c r="P10" s="15">
        <v>-36661</v>
      </c>
      <c r="Q10" s="22">
        <v>2022</v>
      </c>
      <c r="R10" s="17">
        <v>33301</v>
      </c>
      <c r="S10" s="17">
        <v>17511</v>
      </c>
      <c r="T10" s="17">
        <v>27839</v>
      </c>
      <c r="U10" s="18">
        <v>44644</v>
      </c>
      <c r="V10" s="18">
        <v>23431</v>
      </c>
      <c r="W10" s="18">
        <v>-13939</v>
      </c>
      <c r="X10" s="18">
        <v>-20666</v>
      </c>
      <c r="Y10" s="37">
        <v>-18221</v>
      </c>
      <c r="Z10" s="38">
        <v>364</v>
      </c>
      <c r="AA10" s="37">
        <v>24840</v>
      </c>
      <c r="AB10" s="37">
        <v>-17758</v>
      </c>
    </row>
    <row r="11" spans="1:28" ht="15.75" x14ac:dyDescent="0.25">
      <c r="A11" s="50" t="s">
        <v>31</v>
      </c>
      <c r="B11" s="20">
        <v>1830</v>
      </c>
      <c r="C11" s="20">
        <v>4663</v>
      </c>
      <c r="D11" s="72">
        <v>35605</v>
      </c>
      <c r="E11" s="49">
        <v>-24800</v>
      </c>
      <c r="F11" s="49">
        <v>-105814</v>
      </c>
      <c r="G11" s="49">
        <v>-69557</v>
      </c>
      <c r="H11" s="49">
        <v>-104982</v>
      </c>
      <c r="I11" s="12">
        <v>-830</v>
      </c>
      <c r="J11" s="12">
        <v>-44316</v>
      </c>
      <c r="K11" s="12">
        <v>202405</v>
      </c>
      <c r="L11" s="12">
        <v>96172</v>
      </c>
      <c r="M11" s="15">
        <v>31479</v>
      </c>
      <c r="N11" s="15">
        <v>32552</v>
      </c>
      <c r="O11" s="13">
        <v>44272</v>
      </c>
      <c r="P11" s="15">
        <v>67174</v>
      </c>
      <c r="Q11" s="22">
        <v>-73054</v>
      </c>
      <c r="R11" s="17">
        <v>-87080</v>
      </c>
      <c r="S11" s="17">
        <v>-89947</v>
      </c>
      <c r="T11" s="17">
        <v>-90422</v>
      </c>
      <c r="U11" s="18">
        <v>-59458</v>
      </c>
      <c r="V11" s="18">
        <v>-51859</v>
      </c>
      <c r="W11" s="18">
        <v>-45584</v>
      </c>
      <c r="X11" s="18">
        <v>33733</v>
      </c>
      <c r="Y11" s="37">
        <v>-58554</v>
      </c>
      <c r="Z11" s="37">
        <v>-83308</v>
      </c>
      <c r="AA11" s="37">
        <v>-87379</v>
      </c>
      <c r="AB11" s="37">
        <v>-58537</v>
      </c>
    </row>
    <row r="12" spans="1:28" ht="15.75" x14ac:dyDescent="0.25">
      <c r="A12" s="52" t="s">
        <v>32</v>
      </c>
      <c r="B12" s="20">
        <v>1031375</v>
      </c>
      <c r="C12" s="20">
        <v>1035387</v>
      </c>
      <c r="D12" s="12">
        <v>1088054</v>
      </c>
      <c r="E12" s="59">
        <v>940933</v>
      </c>
      <c r="F12" s="59">
        <v>1017509</v>
      </c>
      <c r="G12" s="59">
        <v>1086660</v>
      </c>
      <c r="H12" s="59">
        <v>1055964</v>
      </c>
      <c r="I12" s="12">
        <v>690204</v>
      </c>
      <c r="J12" s="12">
        <v>757753</v>
      </c>
      <c r="K12" s="12">
        <v>955704</v>
      </c>
      <c r="L12" s="12">
        <v>897133</v>
      </c>
      <c r="M12" s="15">
        <v>738930</v>
      </c>
      <c r="N12" s="15">
        <v>691888</v>
      </c>
      <c r="O12" s="13">
        <v>657695</v>
      </c>
      <c r="P12" s="15">
        <v>670951</v>
      </c>
      <c r="Q12" s="22">
        <v>778710</v>
      </c>
      <c r="R12" s="17">
        <v>801382</v>
      </c>
      <c r="S12" s="17">
        <v>711994</v>
      </c>
      <c r="T12" s="17">
        <v>712507</v>
      </c>
      <c r="U12" s="18">
        <v>702450</v>
      </c>
      <c r="V12" s="18">
        <v>746358</v>
      </c>
      <c r="W12" s="18">
        <v>755134</v>
      </c>
      <c r="X12" s="18">
        <v>775876</v>
      </c>
      <c r="Y12" s="37">
        <v>644937</v>
      </c>
      <c r="Z12" s="37">
        <v>697826</v>
      </c>
      <c r="AA12" s="37">
        <v>718060</v>
      </c>
      <c r="AB12" s="37">
        <v>689733</v>
      </c>
    </row>
    <row r="13" spans="1:28" ht="15.75" x14ac:dyDescent="0.25">
      <c r="A13" s="52" t="s">
        <v>33</v>
      </c>
      <c r="B13" s="20">
        <v>140186</v>
      </c>
      <c r="C13" s="20">
        <v>116793</v>
      </c>
      <c r="D13" s="12">
        <v>116933</v>
      </c>
      <c r="E13" s="59">
        <v>113601</v>
      </c>
      <c r="F13" s="59">
        <v>113853</v>
      </c>
      <c r="G13" s="59">
        <v>134402</v>
      </c>
      <c r="H13" s="59">
        <v>120659</v>
      </c>
      <c r="I13" s="12">
        <v>54945</v>
      </c>
      <c r="J13" s="12">
        <v>37003</v>
      </c>
      <c r="K13" s="12">
        <v>110561</v>
      </c>
      <c r="L13" s="12">
        <v>113384</v>
      </c>
      <c r="M13" s="15">
        <v>66667</v>
      </c>
      <c r="N13" s="15">
        <v>65590</v>
      </c>
      <c r="O13" s="13">
        <v>12842</v>
      </c>
      <c r="P13" s="15">
        <v>7376</v>
      </c>
      <c r="Q13" s="22">
        <v>71144</v>
      </c>
      <c r="R13" s="17">
        <v>73970</v>
      </c>
      <c r="S13" s="17">
        <v>74679</v>
      </c>
      <c r="T13" s="17">
        <v>70894</v>
      </c>
      <c r="U13" s="18">
        <v>54820</v>
      </c>
      <c r="V13" s="18">
        <v>55028</v>
      </c>
      <c r="W13" s="18">
        <v>55029</v>
      </c>
      <c r="X13" s="18">
        <v>65321</v>
      </c>
      <c r="Y13" s="37">
        <v>55069</v>
      </c>
      <c r="Z13" s="37">
        <v>2536</v>
      </c>
      <c r="AA13" s="37">
        <v>54536</v>
      </c>
      <c r="AB13" s="37">
        <v>54820</v>
      </c>
    </row>
    <row r="14" spans="1:28" ht="15.75" x14ac:dyDescent="0.25">
      <c r="A14" s="52" t="s">
        <v>34</v>
      </c>
      <c r="B14" s="20">
        <v>554266</v>
      </c>
      <c r="C14" s="20">
        <v>606271</v>
      </c>
      <c r="D14" s="12">
        <v>594274</v>
      </c>
      <c r="E14" s="59">
        <v>497477</v>
      </c>
      <c r="F14" s="59">
        <v>578663</v>
      </c>
      <c r="G14" s="59">
        <v>617306</v>
      </c>
      <c r="H14" s="59">
        <v>596381</v>
      </c>
      <c r="I14" s="12">
        <v>377362</v>
      </c>
      <c r="J14" s="12">
        <v>487929</v>
      </c>
      <c r="K14" s="12">
        <v>463600</v>
      </c>
      <c r="L14" s="12">
        <v>454126</v>
      </c>
      <c r="M14" s="15">
        <v>463409</v>
      </c>
      <c r="N14" s="15">
        <v>396581</v>
      </c>
      <c r="O14" s="13">
        <v>428146</v>
      </c>
      <c r="P14" s="15">
        <v>441688</v>
      </c>
      <c r="Q14" s="22">
        <v>514358</v>
      </c>
      <c r="R14" s="17">
        <v>517854</v>
      </c>
      <c r="S14" s="17">
        <v>427025</v>
      </c>
      <c r="T14" s="17">
        <v>430559</v>
      </c>
      <c r="U14" s="18">
        <v>323468</v>
      </c>
      <c r="V14" s="18">
        <v>383787</v>
      </c>
      <c r="W14" s="18">
        <v>389493</v>
      </c>
      <c r="X14" s="18">
        <v>518249</v>
      </c>
      <c r="Y14" s="37">
        <v>283561</v>
      </c>
      <c r="Z14" s="37">
        <v>370662</v>
      </c>
      <c r="AA14" s="37">
        <v>348306</v>
      </c>
      <c r="AB14" s="37">
        <v>330542</v>
      </c>
    </row>
    <row r="15" spans="1:28" ht="15.75" x14ac:dyDescent="0.25">
      <c r="A15" s="52" t="s">
        <v>35</v>
      </c>
      <c r="B15" s="20">
        <v>336923</v>
      </c>
      <c r="C15" s="20">
        <v>312323</v>
      </c>
      <c r="D15" s="12">
        <v>376847</v>
      </c>
      <c r="E15" s="59">
        <v>329855</v>
      </c>
      <c r="F15" s="59">
        <v>324993</v>
      </c>
      <c r="G15" s="59">
        <v>334952</v>
      </c>
      <c r="H15" s="59">
        <v>338924</v>
      </c>
      <c r="I15" s="12">
        <v>257897</v>
      </c>
      <c r="J15" s="12">
        <v>232821</v>
      </c>
      <c r="K15" s="12">
        <v>381543</v>
      </c>
      <c r="L15" s="12">
        <v>329623</v>
      </c>
      <c r="M15" s="15">
        <v>208854</v>
      </c>
      <c r="N15" s="15">
        <v>229717</v>
      </c>
      <c r="O15" s="13">
        <v>216717</v>
      </c>
      <c r="P15" s="15">
        <v>221887</v>
      </c>
      <c r="Q15" s="22">
        <v>193208</v>
      </c>
      <c r="R15" s="17">
        <v>209588</v>
      </c>
      <c r="S15" s="17">
        <v>210290</v>
      </c>
      <c r="T15" s="17">
        <v>211054</v>
      </c>
      <c r="U15" s="18">
        <v>231086</v>
      </c>
      <c r="V15" s="18">
        <v>194066</v>
      </c>
      <c r="W15" s="18">
        <v>195775</v>
      </c>
      <c r="X15" s="18">
        <v>192306</v>
      </c>
      <c r="Y15" s="37">
        <v>220189</v>
      </c>
      <c r="Z15" s="37">
        <v>225854</v>
      </c>
      <c r="AA15" s="37">
        <v>227453</v>
      </c>
      <c r="AB15" s="37">
        <v>228809</v>
      </c>
    </row>
    <row r="16" spans="1:28" ht="15.75" x14ac:dyDescent="0.25">
      <c r="A16" s="52" t="s">
        <v>36</v>
      </c>
      <c r="B16" s="20">
        <v>1210</v>
      </c>
      <c r="C16" s="20">
        <v>1193</v>
      </c>
      <c r="D16" s="12">
        <v>1193</v>
      </c>
      <c r="E16" s="59">
        <v>1240</v>
      </c>
      <c r="F16" s="59">
        <v>1210</v>
      </c>
      <c r="G16" s="59">
        <v>1210</v>
      </c>
      <c r="H16" s="59">
        <v>1210</v>
      </c>
      <c r="I16" s="12">
        <v>1240</v>
      </c>
      <c r="J16" s="12">
        <v>1240</v>
      </c>
      <c r="K16" s="12">
        <v>1240</v>
      </c>
      <c r="L16" s="12">
        <v>1240</v>
      </c>
      <c r="M16" s="15">
        <v>1281</v>
      </c>
      <c r="N16" s="15">
        <v>1281</v>
      </c>
      <c r="O16" s="15">
        <v>1281</v>
      </c>
      <c r="P16" s="15">
        <v>1240</v>
      </c>
      <c r="Q16" s="22">
        <v>1281</v>
      </c>
      <c r="R16" s="17">
        <v>1281</v>
      </c>
      <c r="S16" s="17">
        <v>1281</v>
      </c>
      <c r="T16" s="17">
        <v>1281</v>
      </c>
      <c r="U16" s="18">
        <v>1281</v>
      </c>
      <c r="V16" s="18">
        <v>1281</v>
      </c>
      <c r="W16" s="18">
        <v>1281</v>
      </c>
      <c r="X16" s="18">
        <v>1281</v>
      </c>
      <c r="Y16" s="37">
        <v>1281</v>
      </c>
      <c r="Z16" s="37">
        <v>1281</v>
      </c>
      <c r="AA16" s="37">
        <v>1281</v>
      </c>
      <c r="AB16" s="37">
        <v>1281</v>
      </c>
    </row>
    <row r="17" spans="1:28" ht="15.75" x14ac:dyDescent="0.25">
      <c r="A17" s="54" t="s">
        <v>37</v>
      </c>
      <c r="B17" s="20">
        <v>12096502</v>
      </c>
      <c r="C17" s="20">
        <v>11929836</v>
      </c>
      <c r="D17" s="12">
        <v>11929836</v>
      </c>
      <c r="E17" s="60">
        <v>12399359</v>
      </c>
      <c r="F17" s="60">
        <v>12096502</v>
      </c>
      <c r="G17" s="60">
        <v>12096502</v>
      </c>
      <c r="H17" s="60">
        <v>12096502</v>
      </c>
      <c r="I17" s="12">
        <v>12399359</v>
      </c>
      <c r="J17" s="12">
        <v>12399359</v>
      </c>
      <c r="K17" s="12">
        <v>12399359</v>
      </c>
      <c r="L17" s="12">
        <v>12399359</v>
      </c>
      <c r="M17" s="15">
        <v>12811859</v>
      </c>
      <c r="N17" s="15">
        <v>12811859</v>
      </c>
      <c r="O17" s="15">
        <v>12811859</v>
      </c>
      <c r="P17" s="15">
        <v>12399359</v>
      </c>
      <c r="Q17" s="22">
        <v>12811859</v>
      </c>
      <c r="R17" s="17">
        <v>12811859</v>
      </c>
      <c r="S17" s="17">
        <v>12811859</v>
      </c>
      <c r="T17" s="17">
        <v>12811859</v>
      </c>
      <c r="U17" s="18">
        <v>12811859</v>
      </c>
      <c r="V17" s="18">
        <v>12811859</v>
      </c>
      <c r="W17" s="18">
        <v>12811859</v>
      </c>
      <c r="X17" s="18">
        <v>12811859</v>
      </c>
      <c r="Y17" s="37">
        <v>12811859</v>
      </c>
      <c r="Z17" s="37">
        <v>12811859</v>
      </c>
      <c r="AA17" s="37">
        <v>12811859</v>
      </c>
      <c r="AB17" s="37">
        <v>12811859</v>
      </c>
    </row>
    <row r="18" spans="1:28" ht="15.75" x14ac:dyDescent="0.25">
      <c r="A18" s="54" t="s">
        <v>43</v>
      </c>
      <c r="B18" s="20" t="s">
        <v>1</v>
      </c>
      <c r="C18" s="20"/>
      <c r="D18" s="12"/>
      <c r="E18" s="60"/>
      <c r="F18" s="60"/>
      <c r="G18" s="60"/>
      <c r="H18" s="60"/>
      <c r="I18" s="39">
        <v>20.18</v>
      </c>
      <c r="J18" s="12"/>
      <c r="K18" s="12"/>
      <c r="L18" s="12"/>
      <c r="M18" s="27">
        <v>16.3</v>
      </c>
      <c r="N18" s="15" t="s">
        <v>1</v>
      </c>
      <c r="O18" s="40">
        <v>16.920000000000002</v>
      </c>
      <c r="P18" s="27">
        <v>17.899999999999999</v>
      </c>
      <c r="Q18" s="28">
        <v>15.08</v>
      </c>
      <c r="R18" s="23"/>
      <c r="S18" s="23">
        <v>16.41</v>
      </c>
      <c r="T18" s="23">
        <v>16.47</v>
      </c>
      <c r="U18" s="29">
        <v>18.04</v>
      </c>
      <c r="V18" s="29">
        <v>15.15</v>
      </c>
      <c r="W18" s="29">
        <v>15.28</v>
      </c>
      <c r="X18" s="29">
        <v>15.01</v>
      </c>
      <c r="Y18" s="38">
        <v>17.190000000000001</v>
      </c>
      <c r="Z18" s="38">
        <v>16.87</v>
      </c>
      <c r="AA18" s="38">
        <v>17.75</v>
      </c>
      <c r="AB18" s="38">
        <v>17.86</v>
      </c>
    </row>
    <row r="19" spans="1:28" ht="15.75" x14ac:dyDescent="0.25">
      <c r="A19" s="54" t="s">
        <v>44</v>
      </c>
      <c r="B19" s="32">
        <v>-0.17</v>
      </c>
      <c r="C19" s="71">
        <v>-0.8</v>
      </c>
      <c r="D19" s="73">
        <v>4.8099999999999996</v>
      </c>
      <c r="E19" s="63">
        <f>E7/E17*1000</f>
        <v>1.8710644638968838E-2</v>
      </c>
      <c r="F19" s="63">
        <v>1.27</v>
      </c>
      <c r="G19" s="63">
        <v>2.1</v>
      </c>
      <c r="H19" s="63">
        <v>2.44</v>
      </c>
      <c r="I19" s="39">
        <v>2.82</v>
      </c>
      <c r="J19" s="43">
        <f>J7/J17*1000</f>
        <v>2.4949676834100858</v>
      </c>
      <c r="K19" s="43">
        <f>K7/K17*1000</f>
        <v>14.489136091631833</v>
      </c>
      <c r="L19" s="43">
        <f>L7/L17*1000</f>
        <v>14.334289377378299</v>
      </c>
      <c r="M19" s="27">
        <v>-0.17</v>
      </c>
      <c r="N19" s="27">
        <v>1.46</v>
      </c>
      <c r="O19" s="40">
        <v>1.73</v>
      </c>
      <c r="P19" s="27">
        <v>2.14</v>
      </c>
      <c r="Q19" s="28">
        <v>7.0000000000000007E-2</v>
      </c>
      <c r="R19" s="23">
        <v>1.35</v>
      </c>
      <c r="S19" s="41">
        <v>1.4</v>
      </c>
      <c r="T19" s="23">
        <v>1.46</v>
      </c>
      <c r="U19" s="29">
        <v>0.29149999999999998</v>
      </c>
      <c r="V19" s="29">
        <v>-1.33</v>
      </c>
      <c r="W19" s="29">
        <v>-1.23</v>
      </c>
      <c r="X19" s="29">
        <v>-0.96</v>
      </c>
      <c r="Y19" s="38">
        <v>0.2122</v>
      </c>
      <c r="Z19" s="42">
        <v>0.7</v>
      </c>
      <c r="AA19" s="38">
        <v>0.91</v>
      </c>
      <c r="AB19" s="38">
        <v>0.98</v>
      </c>
    </row>
    <row r="20" spans="1:28" ht="15.75" x14ac:dyDescent="0.25">
      <c r="A20" s="61"/>
      <c r="B20" s="61"/>
      <c r="C20" s="61"/>
      <c r="D20" s="61"/>
      <c r="E20" s="61"/>
      <c r="F20" s="61"/>
      <c r="G20" s="61"/>
      <c r="H20" s="61"/>
    </row>
    <row r="21" spans="1:28" ht="15.75" x14ac:dyDescent="0.25">
      <c r="A21" s="61"/>
      <c r="B21" s="61"/>
      <c r="C21" s="61"/>
      <c r="D21" s="61"/>
      <c r="E21" s="61"/>
      <c r="F21" s="61"/>
      <c r="G21" s="61"/>
      <c r="H21" s="61"/>
    </row>
    <row r="22" spans="1:28" ht="15.75" x14ac:dyDescent="0.25">
      <c r="A22" s="61"/>
      <c r="B22" s="61"/>
      <c r="C22" s="61"/>
      <c r="D22" s="61"/>
      <c r="E22" s="61"/>
      <c r="F22" s="61"/>
      <c r="G22" s="61"/>
      <c r="H22" s="61"/>
    </row>
  </sheetData>
  <mergeCells count="2">
    <mergeCell ref="I1:N1"/>
    <mergeCell ref="O1:Q1"/>
  </mergeCells>
  <pageMargins left="0.7" right="0.7" top="0.75" bottom="0.75" header="0.511811023622047" footer="0.511811023622047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SKONSOLIDOWANE</vt:lpstr>
      <vt:lpstr>JEDNOSTKOWE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Śliwowski</dc:creator>
  <cp:lastModifiedBy>Joanna Piersa</cp:lastModifiedBy>
  <cp:revision>1</cp:revision>
  <cp:lastPrinted>2023-11-21T11:20:03Z</cp:lastPrinted>
  <dcterms:created xsi:type="dcterms:W3CDTF">2021-08-06T06:18:47Z</dcterms:created>
  <dcterms:modified xsi:type="dcterms:W3CDTF">2023-11-21T11:55:21Z</dcterms:modified>
  <dc:language>en-GB</dc:language>
</cp:coreProperties>
</file>